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ja\Documents\Searches\Downloads\Desktop\"/>
    </mc:Choice>
  </mc:AlternateContent>
  <bookViews>
    <workbookView xWindow="0" yWindow="0" windowWidth="20490" windowHeight="7095"/>
  </bookViews>
  <sheets>
    <sheet name="Tenis" sheetId="4" r:id="rId1"/>
    <sheet name="Tennis" sheetId="1" state="hidden" r:id="rId2"/>
    <sheet name="1 tab" sheetId="2" r:id="rId3"/>
    <sheet name="2 tab" sheetId="3" r:id="rId4"/>
  </sheets>
  <definedNames>
    <definedName name="_FiltarBaze" localSheetId="2" hidden="1">'1 tab'!$A$2:$C$2</definedName>
    <definedName name="_FiltarBaze" localSheetId="3" hidden="1">'2 tab'!$A$2:$C$2</definedName>
    <definedName name="_FiltarBaze" localSheetId="0" hidden="1">Tenis!$A$2:$C$2</definedName>
    <definedName name="_FiltarBaze" localSheetId="1" hidden="1">Tennis!$A$2:$D$2</definedName>
    <definedName name="_xlnm.Extract" localSheetId="2">'1 tab'!#REF!</definedName>
    <definedName name="_xlnm.Extract" localSheetId="3">'2 tab'!#REF!</definedName>
    <definedName name="_xlnm.Extract" localSheetId="0">Tenis!$A$19</definedName>
    <definedName name="_xlnm.Extract" localSheetId="1">Tennis!$A$19</definedName>
    <definedName name="Kriteriji" localSheetId="3">'2 tab'!$A$2:$C$24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3" i="4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3" i="3"/>
  <c r="F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3" i="2"/>
  <c r="E18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3" i="2"/>
  <c r="I36" i="4"/>
  <c r="C3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C27" i="1" l="1"/>
  <c r="C28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4" i="1"/>
  <c r="C5" i="1"/>
  <c r="C6" i="1"/>
  <c r="C7" i="1"/>
  <c r="C8" i="1"/>
  <c r="C9" i="1"/>
  <c r="C10" i="1"/>
  <c r="C11" i="1"/>
  <c r="C12" i="1"/>
  <c r="C13" i="1"/>
  <c r="P36" i="1"/>
</calcChain>
</file>

<file path=xl/sharedStrings.xml><?xml version="1.0" encoding="utf-8"?>
<sst xmlns="http://schemas.openxmlformats.org/spreadsheetml/2006/main" count="139" uniqueCount="59">
  <si>
    <t>Vasek Pospisil</t>
  </si>
  <si>
    <t>Tomas Berdych</t>
  </si>
  <si>
    <t>Thomaz Bellucci</t>
  </si>
  <si>
    <t>Roberto Batista Agut</t>
  </si>
  <si>
    <t>Richard Gasquet</t>
  </si>
  <si>
    <t>Rafael Nadal</t>
  </si>
  <si>
    <t>Pablo Carreno Busta</t>
  </si>
  <si>
    <t>Novak Djokovic</t>
  </si>
  <si>
    <t>Mischa Zverev</t>
  </si>
  <si>
    <t>Milos Raonic</t>
  </si>
  <si>
    <t>Malek Jaziri</t>
  </si>
  <si>
    <t>Lucas Pouille</t>
  </si>
  <si>
    <t>Kyle Edmund</t>
  </si>
  <si>
    <t>Jo-Wilfred Tsonga</t>
  </si>
  <si>
    <t>Janko Tipsarevic</t>
  </si>
  <si>
    <t>Jack Sock</t>
  </si>
  <si>
    <t>Grigor Dimitrov</t>
  </si>
  <si>
    <t>Gilles Simon</t>
  </si>
  <si>
    <t>Fernando Verdasco</t>
  </si>
  <si>
    <t>Fabio Fognini</t>
  </si>
  <si>
    <t>David Goffin</t>
  </si>
  <si>
    <t>David Ferrer</t>
  </si>
  <si>
    <t>Andy Murray</t>
  </si>
  <si>
    <t>Andrey Kuznetsov</t>
  </si>
  <si>
    <t>Alexander Zverev</t>
  </si>
  <si>
    <t>Adrian Mannarino</t>
  </si>
  <si>
    <t>Player</t>
  </si>
  <si>
    <t>xxxx</t>
  </si>
  <si>
    <t>xxx</t>
  </si>
  <si>
    <t>xx</t>
  </si>
  <si>
    <t>99428</t>
  </si>
  <si>
    <t>99226</t>
  </si>
  <si>
    <t>99125</t>
  </si>
  <si>
    <t>98822</t>
  </si>
  <si>
    <t>98923</t>
  </si>
  <si>
    <t>99529</t>
  </si>
  <si>
    <t>97913</t>
  </si>
  <si>
    <t>98014</t>
  </si>
  <si>
    <t>97812</t>
  </si>
  <si>
    <t>99327</t>
  </si>
  <si>
    <t>99024</t>
  </si>
  <si>
    <t>Points</t>
  </si>
  <si>
    <t>ID</t>
  </si>
  <si>
    <t>CHINA OPEN 2017</t>
  </si>
  <si>
    <t>99933</t>
  </si>
  <si>
    <t>99731</t>
  </si>
  <si>
    <t>98418</t>
  </si>
  <si>
    <t>98620</t>
  </si>
  <si>
    <t>98115</t>
  </si>
  <si>
    <t>98216</t>
  </si>
  <si>
    <t>98721</t>
  </si>
  <si>
    <t>98519</t>
  </si>
  <si>
    <t>99630</t>
  </si>
  <si>
    <t>99832</t>
  </si>
  <si>
    <t>98317</t>
  </si>
  <si>
    <t>SHANGHAI ROLEX MASTERS 2017</t>
  </si>
  <si>
    <t>2. zadatak
U ćeliju C3 unesite formulu koja će izračunati koliko će godina imati igrač čije je ime napisano u ćeliji A3 2027. godine. Godinu rođenja možete pronaći u ID-u igrača (na radnim listovima 1 i 2), gdje 2. i 3. znamenka predstavljaju godinu rođenja (npr. kod 97812, između ostalog, znači da je igrač rođen '78. ili 1978.). Provjerite može li se unesena formula kopirati i kopirajte je na kraj tablice.</t>
  </si>
  <si>
    <t>1.zadatak
U ćeliju B3 unesite formulu koja će izračunati ukupan broj bodova osvojenih na oba turnira za igrača čije je ime napisano u ćeliji A3. Provjerite da se unesena formula može kopirati i kopirajte je na kraj tablice. Nemojte koristiti alat za konsolidaciju!</t>
  </si>
  <si>
    <t xml:space="preserve"> zadatak
U ćeliju C3 unesite formulu koja će izračunati koliko će godina imati igrač čije je ime napisano u ćeliji A3 2027. godine. Godinu rođenja možete pronaći u ID-u igrača (na radnim listovima 1 i 2), gdje 2. i 3. znamenka predstavljaju godinu rođenja (npr. kod 97812, između ostalog, znači da je igrač rođen '78. ili 1978.). Provjerite može li se unesena formula kopirati i kopirajte je na kraj tablice.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</si>
</sst>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 tint="4.9989318521683403E-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NumberFormat="1" applyBorder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left" vertical="top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Fill="1" applyBorder="1" applyAlignment="1">
      <alignment horizontal="center"/>
    </xf>
  </cellXfs>
  <cellStyles count="1">
    <cellStyle name="Normalno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10702</xdr:colOff>
      <xdr:row>3</xdr:row>
      <xdr:rowOff>171235</xdr:rowOff>
    </xdr:from>
    <xdr:to>
      <xdr:col>8</xdr:col>
      <xdr:colOff>74916</xdr:colOff>
      <xdr:row>11</xdr:row>
      <xdr:rowOff>107022</xdr:rowOff>
    </xdr:to>
    <xdr:sp macro="" textlink="">
      <xdr:nvSpPr>
        <xdr:cNvPr id="3" name="Pravokutnik 2"/>
        <xdr:cNvSpPr/>
      </xdr:nvSpPr>
      <xdr:spPr>
        <a:xfrm>
          <a:off x="4473539" y="1755168"/>
          <a:ext cx="3681574" cy="147691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hr-HR" sz="1100" b="1"/>
            <a:t>zadatak</a:t>
          </a:r>
        </a:p>
        <a:p>
          <a:pPr algn="l"/>
          <a:r>
            <a:rPr lang="hr-HR" sz="1100"/>
            <a:t>Treba dobiti  godine starosti za svakog igrača koristeći broj iz ID_IGRAČA kao godinu.</a:t>
          </a:r>
        </a:p>
        <a:p>
          <a:pPr algn="l"/>
          <a:r>
            <a:rPr lang="hr-HR" sz="1100"/>
            <a:t>Dobio</a:t>
          </a:r>
          <a:r>
            <a:rPr lang="hr-HR" sz="1100" baseline="0"/>
            <a:t> sam godinu  (stupac B) ali nisam po IGRAČU, tako da rezultat nije dobar.</a:t>
          </a:r>
        </a:p>
        <a:p>
          <a:pPr algn="l"/>
          <a:r>
            <a:rPr lang="hr-HR" sz="1100" baseline="0"/>
            <a:t>Kako dobiti rezultat točno po imenu igrača?</a:t>
          </a:r>
          <a:endParaRPr lang="hr-H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10702</xdr:colOff>
      <xdr:row>2</xdr:row>
      <xdr:rowOff>42810</xdr:rowOff>
    </xdr:from>
    <xdr:to>
      <xdr:col>10</xdr:col>
      <xdr:colOff>32106</xdr:colOff>
      <xdr:row>9</xdr:row>
      <xdr:rowOff>171237</xdr:rowOff>
    </xdr:to>
    <xdr:sp macro="" textlink="">
      <xdr:nvSpPr>
        <xdr:cNvPr id="2" name="Pravokutnik 1"/>
        <xdr:cNvSpPr/>
      </xdr:nvSpPr>
      <xdr:spPr>
        <a:xfrm>
          <a:off x="5083567" y="1434102"/>
          <a:ext cx="3681573" cy="147691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hr-HR" sz="1100" b="1"/>
            <a:t>1.zad.</a:t>
          </a:r>
        </a:p>
        <a:p>
          <a:pPr algn="l"/>
          <a:r>
            <a:rPr lang="hr-HR" sz="1100"/>
            <a:t>Potrebno je dobiti ukupan broj bodova iz TAB</a:t>
          </a:r>
          <a:r>
            <a:rPr lang="hr-HR" sz="1100" baseline="0"/>
            <a:t> 1 i Tab2 koje nemaju jedinstvene podatke (imena tenisača)</a:t>
          </a:r>
        </a:p>
        <a:p>
          <a:pPr algn="l"/>
          <a:r>
            <a:rPr lang="hr-HR" sz="1100" baseline="0"/>
            <a:t>Odradio sam kao zbroj rezultata po SUMIF.</a:t>
          </a:r>
        </a:p>
        <a:p>
          <a:pPr algn="l"/>
          <a:r>
            <a:rPr lang="hr-HR" sz="1100" baseline="0"/>
            <a:t>Može li se isto dobiti vlookupom ?</a:t>
          </a:r>
          <a:endParaRPr lang="hr-HR" sz="1100"/>
        </a:p>
      </xdr:txBody>
    </xdr:sp>
    <xdr:clientData/>
  </xdr:twoCellAnchor>
  <xdr:twoCellAnchor>
    <xdr:from>
      <xdr:col>11</xdr:col>
      <xdr:colOff>21405</xdr:colOff>
      <xdr:row>2</xdr:row>
      <xdr:rowOff>32106</xdr:rowOff>
    </xdr:from>
    <xdr:to>
      <xdr:col>15</xdr:col>
      <xdr:colOff>85619</xdr:colOff>
      <xdr:row>9</xdr:row>
      <xdr:rowOff>160533</xdr:rowOff>
    </xdr:to>
    <xdr:sp macro="" textlink="">
      <xdr:nvSpPr>
        <xdr:cNvPr id="3" name="Pravokutnik 2"/>
        <xdr:cNvSpPr/>
      </xdr:nvSpPr>
      <xdr:spPr>
        <a:xfrm>
          <a:off x="9664130" y="1423398"/>
          <a:ext cx="3681573" cy="147691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hr-HR" sz="1100" b="1"/>
            <a:t>2.zad.</a:t>
          </a:r>
        </a:p>
        <a:p>
          <a:pPr algn="l"/>
          <a:r>
            <a:rPr lang="hr-HR" sz="1100"/>
            <a:t>Treba dobiti godine starosti za svakog igrača koristeći broj iz ID_IGRAČA kao godinu.</a:t>
          </a:r>
        </a:p>
        <a:p>
          <a:pPr algn="l"/>
          <a:r>
            <a:rPr lang="hr-HR" sz="1100"/>
            <a:t>Dobio</a:t>
          </a:r>
          <a:r>
            <a:rPr lang="hr-HR" sz="1100" baseline="0"/>
            <a:t> sam godinu  (stupac C) ali nisam po igraču jer Tab 1 i Tab2 imaju nejedinstvene podatke</a:t>
          </a:r>
        </a:p>
        <a:p>
          <a:pPr algn="l"/>
          <a:r>
            <a:rPr lang="hr-HR" sz="1100" baseline="0"/>
            <a:t>Kako dobiti rezultat točno po imenu igrača?</a:t>
          </a:r>
          <a:endParaRPr lang="hr-H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zoomScale="89" zoomScaleNormal="89" workbookViewId="0">
      <selection activeCell="K6" sqref="K6"/>
    </sheetView>
  </sheetViews>
  <sheetFormatPr defaultRowHeight="15" x14ac:dyDescent="0.25"/>
  <cols>
    <col min="1" max="1" width="22.7109375" customWidth="1"/>
    <col min="2" max="2" width="21.28515625" customWidth="1"/>
    <col min="4" max="4" width="13.7109375" bestFit="1" customWidth="1"/>
    <col min="5" max="5" width="19.5703125" bestFit="1" customWidth="1"/>
    <col min="6" max="6" width="19.85546875" customWidth="1"/>
    <col min="8" max="8" width="5.5703125" bestFit="1" customWidth="1"/>
  </cols>
  <sheetData>
    <row r="1" spans="1:12" ht="94.5" customHeight="1" x14ac:dyDescent="0.25">
      <c r="A1" s="7">
        <v>2017</v>
      </c>
      <c r="B1" s="6"/>
      <c r="E1" s="13" t="s">
        <v>58</v>
      </c>
      <c r="F1" s="13"/>
      <c r="G1" s="13"/>
      <c r="H1" s="13"/>
      <c r="I1" s="13"/>
      <c r="J1" s="13"/>
      <c r="K1" s="13"/>
      <c r="L1" s="13"/>
    </row>
    <row r="2" spans="1:12" x14ac:dyDescent="0.25">
      <c r="A2" s="4" t="s">
        <v>29</v>
      </c>
      <c r="B2" s="4" t="s">
        <v>27</v>
      </c>
      <c r="D2" s="17"/>
      <c r="E2" s="17"/>
    </row>
    <row r="3" spans="1:12" x14ac:dyDescent="0.25">
      <c r="A3" s="1" t="s">
        <v>25</v>
      </c>
      <c r="B3" s="2">
        <f>2027-(19&amp;""&amp;LEFT('1 tab'!B3,2))</f>
        <v>28</v>
      </c>
      <c r="E3" s="18"/>
      <c r="K3" s="3"/>
    </row>
    <row r="4" spans="1:12" x14ac:dyDescent="0.25">
      <c r="A4" s="1" t="s">
        <v>24</v>
      </c>
      <c r="B4" s="2">
        <f>2027-(19&amp;""&amp;LEFT('1 tab'!B4,2))</f>
        <v>28</v>
      </c>
      <c r="E4" s="18"/>
      <c r="F4" s="12"/>
    </row>
    <row r="5" spans="1:12" x14ac:dyDescent="0.25">
      <c r="A5" s="1" t="s">
        <v>23</v>
      </c>
      <c r="B5" s="2">
        <f>2027-(19&amp;""&amp;LEFT('1 tab'!B5,2))</f>
        <v>30</v>
      </c>
      <c r="E5" s="18"/>
      <c r="F5" s="12"/>
    </row>
    <row r="6" spans="1:12" x14ac:dyDescent="0.25">
      <c r="A6" s="1" t="s">
        <v>22</v>
      </c>
      <c r="B6" s="2">
        <f>2027-(19&amp;""&amp;LEFT('1 tab'!B6,2))</f>
        <v>29</v>
      </c>
      <c r="E6" s="18"/>
      <c r="F6" s="12"/>
    </row>
    <row r="7" spans="1:12" x14ac:dyDescent="0.25">
      <c r="A7" s="1" t="s">
        <v>21</v>
      </c>
      <c r="B7" s="2">
        <f>2027-(19&amp;""&amp;LEFT('1 tab'!B7,2))</f>
        <v>30</v>
      </c>
      <c r="E7" s="18"/>
      <c r="F7" s="12"/>
    </row>
    <row r="8" spans="1:12" x14ac:dyDescent="0.25">
      <c r="A8" s="1" t="s">
        <v>20</v>
      </c>
      <c r="B8" s="2">
        <f>2027-(19&amp;""&amp;LEFT('1 tab'!B8,2))</f>
        <v>30</v>
      </c>
      <c r="E8" s="18"/>
      <c r="F8" s="12"/>
    </row>
    <row r="9" spans="1:12" x14ac:dyDescent="0.25">
      <c r="A9" s="1" t="s">
        <v>19</v>
      </c>
      <c r="B9" s="2">
        <f>2027-(19&amp;""&amp;LEFT('1 tab'!B9,2))</f>
        <v>28</v>
      </c>
      <c r="E9" s="18"/>
      <c r="F9" s="12"/>
    </row>
    <row r="10" spans="1:12" x14ac:dyDescent="0.25">
      <c r="A10" s="1" t="s">
        <v>18</v>
      </c>
      <c r="B10" s="2">
        <f>2027-(19&amp;""&amp;LEFT('1 tab'!B10,2))</f>
        <v>30</v>
      </c>
      <c r="E10" s="18"/>
      <c r="F10" s="12"/>
    </row>
    <row r="11" spans="1:12" x14ac:dyDescent="0.25">
      <c r="A11" s="1" t="s">
        <v>17</v>
      </c>
      <c r="B11" s="2">
        <f>2027-(19&amp;""&amp;LEFT('1 tab'!B11,2))</f>
        <v>29</v>
      </c>
      <c r="E11" s="18"/>
      <c r="F11" s="12"/>
    </row>
    <row r="12" spans="1:12" x14ac:dyDescent="0.25">
      <c r="A12" s="1" t="s">
        <v>16</v>
      </c>
      <c r="B12" s="2">
        <f>2027-(19&amp;""&amp;LEFT('1 tab'!B12,2))</f>
        <v>29</v>
      </c>
      <c r="E12" s="18"/>
      <c r="F12" s="12"/>
    </row>
    <row r="13" spans="1:12" x14ac:dyDescent="0.25">
      <c r="A13" s="1" t="s">
        <v>15</v>
      </c>
      <c r="B13" s="2">
        <f>2027-(19&amp;""&amp;LEFT('1 tab'!B13,2))</f>
        <v>28</v>
      </c>
      <c r="E13" s="18"/>
      <c r="F13" s="12"/>
    </row>
    <row r="14" spans="1:12" x14ac:dyDescent="0.25">
      <c r="A14" s="1" t="s">
        <v>14</v>
      </c>
      <c r="B14" s="2">
        <f>2027-(19&amp;""&amp;LEFT('1 tab'!B14,2))</f>
        <v>28</v>
      </c>
      <c r="E14" s="18"/>
      <c r="F14" s="12"/>
    </row>
    <row r="15" spans="1:12" x14ac:dyDescent="0.25">
      <c r="A15" s="1" t="s">
        <v>13</v>
      </c>
      <c r="B15" s="2">
        <f>2027-(19&amp;""&amp;LEFT('1 tab'!B15,2))</f>
        <v>28</v>
      </c>
      <c r="E15" s="18"/>
      <c r="F15" s="12"/>
    </row>
    <row r="16" spans="1:12" x14ac:dyDescent="0.25">
      <c r="A16" s="1" t="s">
        <v>12</v>
      </c>
      <c r="B16" s="2">
        <f>2027-(19&amp;""&amp;LEFT('1 tab'!B16,2))</f>
        <v>28</v>
      </c>
      <c r="E16" s="18"/>
      <c r="F16" s="12"/>
    </row>
    <row r="17" spans="1:8" x14ac:dyDescent="0.25">
      <c r="A17" s="1" t="s">
        <v>11</v>
      </c>
      <c r="B17" s="2">
        <f>2027-(19&amp;""&amp;LEFT('1 tab'!B17,2))</f>
        <v>30</v>
      </c>
      <c r="E17" s="18"/>
      <c r="F17" s="12"/>
    </row>
    <row r="18" spans="1:8" x14ac:dyDescent="0.25">
      <c r="A18" s="1" t="s">
        <v>10</v>
      </c>
      <c r="B18" s="2">
        <f>2027-(19&amp;""&amp;LEFT('1 tab'!B18,2))</f>
        <v>30</v>
      </c>
      <c r="E18" s="18"/>
      <c r="F18" s="12"/>
    </row>
    <row r="19" spans="1:8" x14ac:dyDescent="0.25">
      <c r="A19" s="1" t="s">
        <v>9</v>
      </c>
      <c r="B19" s="2">
        <f>2027-(19&amp;""&amp;LEFT('1 tab'!B19,2))</f>
        <v>2008</v>
      </c>
      <c r="E19" s="18"/>
      <c r="F19" s="12"/>
    </row>
    <row r="20" spans="1:8" x14ac:dyDescent="0.25">
      <c r="A20" s="1" t="s">
        <v>8</v>
      </c>
      <c r="B20" s="2">
        <f>2027-(19&amp;""&amp;LEFT('1 tab'!B20,2))</f>
        <v>2008</v>
      </c>
      <c r="E20" s="18"/>
      <c r="F20" s="12"/>
    </row>
    <row r="21" spans="1:8" x14ac:dyDescent="0.25">
      <c r="A21" s="1" t="s">
        <v>7</v>
      </c>
      <c r="B21" s="2">
        <f>2027-(19&amp;""&amp;LEFT('1 tab'!B21,2))</f>
        <v>2008</v>
      </c>
      <c r="E21" s="18"/>
      <c r="F21" s="12"/>
    </row>
    <row r="22" spans="1:8" x14ac:dyDescent="0.25">
      <c r="A22" s="1" t="s">
        <v>6</v>
      </c>
      <c r="B22" s="2">
        <f>2027-(19&amp;""&amp;LEFT('1 tab'!B22,2))</f>
        <v>2008</v>
      </c>
      <c r="E22" s="18"/>
      <c r="F22" s="12"/>
    </row>
    <row r="23" spans="1:8" x14ac:dyDescent="0.25">
      <c r="A23" s="1" t="s">
        <v>5</v>
      </c>
      <c r="B23" s="2">
        <f>2027-(19&amp;""&amp;LEFT('1 tab'!B23,2))</f>
        <v>2008</v>
      </c>
      <c r="E23" s="18"/>
      <c r="F23" s="12"/>
    </row>
    <row r="24" spans="1:8" x14ac:dyDescent="0.25">
      <c r="A24" s="1" t="s">
        <v>4</v>
      </c>
      <c r="B24" s="2">
        <f>2027-(19&amp;""&amp;LEFT('1 tab'!B24,2))</f>
        <v>2008</v>
      </c>
      <c r="E24" s="18"/>
      <c r="F24" s="12"/>
    </row>
    <row r="25" spans="1:8" x14ac:dyDescent="0.25">
      <c r="A25" s="1" t="s">
        <v>3</v>
      </c>
      <c r="B25" s="2">
        <f>2027-(19&amp;""&amp;LEFT('1 tab'!B25,2))</f>
        <v>2008</v>
      </c>
      <c r="E25" s="18"/>
      <c r="F25" s="12"/>
    </row>
    <row r="26" spans="1:8" x14ac:dyDescent="0.25">
      <c r="A26" s="1" t="s">
        <v>2</v>
      </c>
      <c r="B26" s="2">
        <f>2027-(19&amp;""&amp;LEFT('1 tab'!B26,2))</f>
        <v>2008</v>
      </c>
      <c r="E26" s="18"/>
      <c r="F26" s="12"/>
    </row>
    <row r="27" spans="1:8" x14ac:dyDescent="0.25">
      <c r="A27" s="1" t="s">
        <v>1</v>
      </c>
      <c r="B27" s="2">
        <f>2027-(19&amp;""&amp;LEFT('1 tab'!B27,2))</f>
        <v>2008</v>
      </c>
      <c r="E27" s="18"/>
      <c r="F27" s="12"/>
    </row>
    <row r="28" spans="1:8" x14ac:dyDescent="0.25">
      <c r="A28" s="1" t="s">
        <v>0</v>
      </c>
      <c r="B28" s="2">
        <f>2027-(19&amp;""&amp;LEFT('1 tab'!B28,2))</f>
        <v>2008</v>
      </c>
      <c r="E28" s="18"/>
      <c r="F28" s="12"/>
      <c r="G28" s="12"/>
    </row>
    <row r="29" spans="1:8" x14ac:dyDescent="0.25">
      <c r="B29" s="15"/>
      <c r="E29" s="12"/>
      <c r="F29" s="12"/>
      <c r="G29" s="12"/>
      <c r="H29" s="12"/>
    </row>
    <row r="36" spans="9:9" x14ac:dyDescent="0.25">
      <c r="I36">
        <f>SUM(F36:H36)</f>
        <v>0</v>
      </c>
    </row>
  </sheetData>
  <mergeCells count="2">
    <mergeCell ref="A1:B1"/>
    <mergeCell ref="E1:L1"/>
  </mergeCells>
  <conditionalFormatting sqref="A4:A18">
    <cfRule type="duplicateValues" dxfId="15" priority="5"/>
  </conditionalFormatting>
  <conditionalFormatting sqref="E29">
    <cfRule type="duplicateValues" dxfId="14" priority="6"/>
  </conditionalFormatting>
  <conditionalFormatting sqref="A3">
    <cfRule type="duplicateValues" dxfId="13" priority="3"/>
    <cfRule type="duplicateValues" dxfId="12" priority="4"/>
  </conditionalFormatting>
  <conditionalFormatting sqref="A19">
    <cfRule type="duplicateValues" dxfId="11" priority="2"/>
  </conditionalFormatting>
  <conditionalFormatting sqref="A3:A28">
    <cfRule type="duplicateValues" dxfId="10" priority="1"/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zoomScale="89" zoomScaleNormal="89" workbookViewId="0">
      <selection activeCell="D13" sqref="D13"/>
    </sheetView>
  </sheetViews>
  <sheetFormatPr defaultRowHeight="15" x14ac:dyDescent="0.25"/>
  <cols>
    <col min="1" max="2" width="22.7109375" customWidth="1"/>
    <col min="3" max="3" width="21.28515625" customWidth="1"/>
    <col min="11" max="11" width="13.7109375" bestFit="1" customWidth="1"/>
    <col min="12" max="12" width="19.5703125" bestFit="1" customWidth="1"/>
    <col min="13" max="13" width="19.85546875" customWidth="1"/>
    <col min="15" max="15" width="5.5703125" bestFit="1" customWidth="1"/>
  </cols>
  <sheetData>
    <row r="1" spans="1:19" ht="94.5" customHeight="1" x14ac:dyDescent="0.25">
      <c r="A1" s="7">
        <v>2017</v>
      </c>
      <c r="B1" s="6"/>
      <c r="C1" s="6"/>
      <c r="E1" s="5" t="s">
        <v>57</v>
      </c>
      <c r="F1" s="5"/>
      <c r="G1" s="5"/>
      <c r="H1" s="5"/>
      <c r="I1" s="5"/>
      <c r="J1" s="5"/>
      <c r="L1" s="13" t="s">
        <v>56</v>
      </c>
      <c r="M1" s="13"/>
      <c r="N1" s="13"/>
      <c r="O1" s="13"/>
      <c r="P1" s="13"/>
      <c r="Q1" s="13"/>
      <c r="R1" s="13"/>
      <c r="S1" s="13"/>
    </row>
    <row r="2" spans="1:19" x14ac:dyDescent="0.25">
      <c r="A2" s="4" t="s">
        <v>29</v>
      </c>
      <c r="B2" s="4" t="s">
        <v>28</v>
      </c>
      <c r="C2" s="4" t="s">
        <v>27</v>
      </c>
      <c r="K2" s="17"/>
    </row>
    <row r="3" spans="1:19" x14ac:dyDescent="0.25">
      <c r="A3" s="1" t="s">
        <v>25</v>
      </c>
      <c r="B3">
        <f>SUMIF('1 tab'!$A$3:$A$18,A3,'1 tab'!$C$3:$C$18)+SUMIF('2 tab'!$A$3:$A$24,A3,'2 tab'!$C$3:$C$24)</f>
        <v>180</v>
      </c>
      <c r="C3" s="2">
        <f>2025-(19&amp;""&amp;LEFT('1 tab'!B3,2))</f>
        <v>26</v>
      </c>
      <c r="L3" s="14"/>
      <c r="M3" s="12"/>
    </row>
    <row r="4" spans="1:19" x14ac:dyDescent="0.25">
      <c r="A4" s="1" t="s">
        <v>24</v>
      </c>
      <c r="B4">
        <f>SUMIF('1 tab'!$A$3:$A$18,A4,'1 tab'!$C$3:$C$18)+SUMIF('2 tab'!$A$3:$A$24,A4,'2 tab'!$C$3:$C$24)</f>
        <v>180</v>
      </c>
      <c r="C4" s="2">
        <f>2025-(19&amp;""&amp;LEFT('1 tab'!B4,2))</f>
        <v>26</v>
      </c>
      <c r="L4" s="14"/>
      <c r="M4" s="12"/>
    </row>
    <row r="5" spans="1:19" x14ac:dyDescent="0.25">
      <c r="A5" s="1" t="s">
        <v>23</v>
      </c>
      <c r="B5">
        <f>SUMIF('1 tab'!$A$3:$A$18,A5,'1 tab'!$C$3:$C$18)+SUMIF('2 tab'!$A$3:$A$24,A5,'2 tab'!$C$3:$C$24)</f>
        <v>135</v>
      </c>
      <c r="C5" s="2">
        <f>2025-(19&amp;""&amp;LEFT('1 tab'!B5,2))</f>
        <v>28</v>
      </c>
      <c r="L5" s="14"/>
      <c r="M5" s="12"/>
    </row>
    <row r="6" spans="1:19" x14ac:dyDescent="0.25">
      <c r="A6" s="1" t="s">
        <v>22</v>
      </c>
      <c r="B6">
        <f>SUMIF('1 tab'!$A$3:$A$18,A6,'1 tab'!$C$3:$C$18)+SUMIF('2 tab'!$A$3:$A$24,A6,'2 tab'!$C$3:$C$24)</f>
        <v>1500</v>
      </c>
      <c r="C6" s="2">
        <f>2025-(19&amp;""&amp;LEFT('1 tab'!B6,2))</f>
        <v>27</v>
      </c>
      <c r="L6" s="14"/>
      <c r="M6" s="12"/>
    </row>
    <row r="7" spans="1:19" x14ac:dyDescent="0.25">
      <c r="A7" s="1" t="s">
        <v>21</v>
      </c>
      <c r="B7">
        <f>SUMIF('1 tab'!$A$3:$A$18,A7,'1 tab'!$C$3:$C$18)+SUMIF('2 tab'!$A$3:$A$24,A7,'2 tab'!$C$3:$C$24)</f>
        <v>540</v>
      </c>
      <c r="C7" s="2">
        <f>2025-(19&amp;""&amp;LEFT('1 tab'!B7,2))</f>
        <v>28</v>
      </c>
      <c r="L7" s="14"/>
      <c r="M7" s="12"/>
    </row>
    <row r="8" spans="1:19" x14ac:dyDescent="0.25">
      <c r="A8" s="1" t="s">
        <v>20</v>
      </c>
      <c r="B8">
        <f>SUMIF('1 tab'!$A$3:$A$18,A8,'1 tab'!$C$3:$C$18)+SUMIF('2 tab'!$A$3:$A$24,A8,'2 tab'!$C$3:$C$24)</f>
        <v>45</v>
      </c>
      <c r="C8" s="2">
        <f>2025-(19&amp;""&amp;LEFT('1 tab'!B8,2))</f>
        <v>28</v>
      </c>
      <c r="L8" s="14"/>
      <c r="M8" s="12"/>
    </row>
    <row r="9" spans="1:19" x14ac:dyDescent="0.25">
      <c r="A9" s="1" t="s">
        <v>19</v>
      </c>
      <c r="B9">
        <f>SUMIF('1 tab'!$A$3:$A$18,A9,'1 tab'!$C$3:$C$18)+SUMIF('2 tab'!$A$3:$A$24,A9,'2 tab'!$C$3:$C$24)</f>
        <v>45</v>
      </c>
      <c r="C9" s="2">
        <f>2025-(19&amp;""&amp;LEFT('1 tab'!B9,2))</f>
        <v>26</v>
      </c>
      <c r="L9" s="14"/>
      <c r="M9" s="12"/>
    </row>
    <row r="10" spans="1:19" x14ac:dyDescent="0.25">
      <c r="A10" s="1" t="s">
        <v>18</v>
      </c>
      <c r="B10">
        <f>SUMIF('1 tab'!$A$3:$A$18,A10,'1 tab'!$C$3:$C$18)+SUMIF('2 tab'!$A$3:$A$24,A10,'2 tab'!$C$3:$C$24)</f>
        <v>45</v>
      </c>
      <c r="C10" s="2">
        <f>2025-(19&amp;""&amp;LEFT('1 tab'!B10,2))</f>
        <v>28</v>
      </c>
      <c r="L10" s="14"/>
      <c r="M10" s="12"/>
    </row>
    <row r="11" spans="1:19" x14ac:dyDescent="0.25">
      <c r="A11" s="1" t="s">
        <v>17</v>
      </c>
      <c r="B11">
        <f>SUMIF('1 tab'!$A$3:$A$18,A11,'1 tab'!$C$3:$C$18)+SUMIF('2 tab'!$A$3:$A$24,A11,'2 tab'!$C$3:$C$24)</f>
        <v>180</v>
      </c>
      <c r="C11" s="2">
        <f>2025-(19&amp;""&amp;LEFT('1 tab'!B11,2))</f>
        <v>27</v>
      </c>
      <c r="L11" s="14"/>
      <c r="M11" s="12"/>
    </row>
    <row r="12" spans="1:19" x14ac:dyDescent="0.25">
      <c r="A12" s="1" t="s">
        <v>16</v>
      </c>
      <c r="B12">
        <f>SUMIF('1 tab'!$A$3:$A$18,A12,'1 tab'!$C$3:$C$18)+SUMIF('2 tab'!$A$3:$A$24,A12,'2 tab'!$C$3:$C$24)</f>
        <v>900</v>
      </c>
      <c r="C12" s="2">
        <f>2025-(19&amp;""&amp;LEFT('1 tab'!B12,2))</f>
        <v>27</v>
      </c>
      <c r="L12" s="14"/>
      <c r="M12" s="12"/>
    </row>
    <row r="13" spans="1:19" x14ac:dyDescent="0.25">
      <c r="A13" s="1" t="s">
        <v>15</v>
      </c>
      <c r="B13">
        <f>SUMIF('1 tab'!$A$3:$A$18,A13,'1 tab'!$C$3:$C$18)+SUMIF('2 tab'!$A$3:$A$24,A13,'2 tab'!$C$3:$C$24)</f>
        <v>90</v>
      </c>
      <c r="C13" s="2">
        <f>2025-(19&amp;""&amp;LEFT('1 tab'!B13,2))</f>
        <v>26</v>
      </c>
      <c r="L13" s="14"/>
      <c r="M13" s="12"/>
    </row>
    <row r="14" spans="1:19" x14ac:dyDescent="0.25">
      <c r="A14" s="1" t="s">
        <v>14</v>
      </c>
      <c r="B14">
        <f>SUMIF('1 tab'!$A$3:$A$18,A14,'1 tab'!$C$3:$C$18)+SUMIF('2 tab'!$A$3:$A$24,A14,'2 tab'!$C$3:$C$24)</f>
        <v>45</v>
      </c>
      <c r="C14" s="2">
        <f>2025-(19&amp;""&amp;LEFT('1 tab'!B14,2))</f>
        <v>26</v>
      </c>
      <c r="L14" s="14"/>
      <c r="M14" s="12"/>
    </row>
    <row r="15" spans="1:19" x14ac:dyDescent="0.25">
      <c r="A15" s="1" t="s">
        <v>13</v>
      </c>
      <c r="B15">
        <f>SUMIF('1 tab'!$A$3:$A$18,A15,'1 tab'!$C$3:$C$18)+SUMIF('2 tab'!$A$3:$A$24,A15,'2 tab'!$C$3:$C$24)</f>
        <v>90</v>
      </c>
      <c r="C15" s="2">
        <f>2025-(19&amp;""&amp;LEFT('1 tab'!B15,2))</f>
        <v>26</v>
      </c>
      <c r="L15" s="14"/>
      <c r="M15" s="12"/>
    </row>
    <row r="16" spans="1:19" x14ac:dyDescent="0.25">
      <c r="A16" s="1" t="s">
        <v>12</v>
      </c>
      <c r="B16">
        <f>SUMIF('1 tab'!$A$3:$A$18,A16,'1 tab'!$C$3:$C$18)+SUMIF('2 tab'!$A$3:$A$24,A16,'2 tab'!$C$3:$C$24)</f>
        <v>180</v>
      </c>
      <c r="C16" s="2">
        <f>2025-(19&amp;""&amp;LEFT('1 tab'!B16,2))</f>
        <v>26</v>
      </c>
      <c r="L16" s="14"/>
      <c r="M16" s="12"/>
    </row>
    <row r="17" spans="1:15" x14ac:dyDescent="0.25">
      <c r="A17" s="1" t="s">
        <v>11</v>
      </c>
      <c r="B17">
        <f>SUMIF('1 tab'!$A$3:$A$18,A17,'1 tab'!$C$3:$C$18)+SUMIF('2 tab'!$A$3:$A$24,A17,'2 tab'!$C$3:$C$24)</f>
        <v>180</v>
      </c>
      <c r="C17" s="2">
        <f>2025-(19&amp;""&amp;LEFT('1 tab'!B17,2))</f>
        <v>28</v>
      </c>
      <c r="L17" s="14"/>
      <c r="M17" s="12"/>
    </row>
    <row r="18" spans="1:15" x14ac:dyDescent="0.25">
      <c r="A18" s="1" t="s">
        <v>10</v>
      </c>
      <c r="B18">
        <f>SUMIF('1 tab'!$A$3:$A$18,A18,'1 tab'!$C$3:$C$18)+SUMIF('2 tab'!$A$3:$A$24,A18,'2 tab'!$C$3:$C$24)</f>
        <v>360</v>
      </c>
      <c r="C18" s="2">
        <f>2025-(19&amp;""&amp;LEFT('1 tab'!B18,2))</f>
        <v>28</v>
      </c>
      <c r="L18" s="14"/>
      <c r="M18" s="12"/>
    </row>
    <row r="19" spans="1:15" x14ac:dyDescent="0.25">
      <c r="A19" s="1" t="s">
        <v>9</v>
      </c>
      <c r="B19">
        <f>SUMIF('1 tab'!$A$3:$A$18,A19,'1 tab'!$C$3:$C$18)+SUMIF('2 tab'!$A$3:$A$24,A19,'2 tab'!$C$3:$C$24)</f>
        <v>270</v>
      </c>
      <c r="C19" s="16">
        <f>2025-(19&amp;""&amp;LEFT('1 tab'!B19,2))</f>
        <v>2006</v>
      </c>
      <c r="L19" s="14"/>
      <c r="M19" s="12"/>
    </row>
    <row r="20" spans="1:15" x14ac:dyDescent="0.25">
      <c r="A20" s="1" t="s">
        <v>8</v>
      </c>
      <c r="B20">
        <f>SUMIF('1 tab'!$A$3:$A$18,A20,'1 tab'!$C$3:$C$18)+SUMIF('2 tab'!$A$3:$A$24,A20,'2 tab'!$C$3:$C$24)</f>
        <v>90</v>
      </c>
      <c r="C20" s="16">
        <f>2025-(19&amp;""&amp;LEFT('1 tab'!B20,2))</f>
        <v>2006</v>
      </c>
      <c r="L20" s="14"/>
      <c r="M20" s="12"/>
    </row>
    <row r="21" spans="1:15" x14ac:dyDescent="0.25">
      <c r="A21" s="1" t="s">
        <v>7</v>
      </c>
      <c r="B21">
        <f>SUMIF('1 tab'!$A$3:$A$18,A21,'1 tab'!$C$3:$C$18)+SUMIF('2 tab'!$A$3:$A$24,A21,'2 tab'!$C$3:$C$24)</f>
        <v>180</v>
      </c>
      <c r="C21" s="16">
        <f>2025-(19&amp;""&amp;LEFT('1 tab'!B21,2))</f>
        <v>2006</v>
      </c>
      <c r="L21" s="14"/>
      <c r="M21" s="12"/>
    </row>
    <row r="22" spans="1:15" x14ac:dyDescent="0.25">
      <c r="A22" s="1" t="s">
        <v>6</v>
      </c>
      <c r="B22">
        <f>SUMIF('1 tab'!$A$3:$A$18,A22,'1 tab'!$C$3:$C$18)+SUMIF('2 tab'!$A$3:$A$24,A22,'2 tab'!$C$3:$C$24)</f>
        <v>180</v>
      </c>
      <c r="C22" s="16">
        <f>2025-(19&amp;""&amp;LEFT('1 tab'!B22,2))</f>
        <v>2006</v>
      </c>
      <c r="L22" s="14"/>
      <c r="M22" s="12"/>
    </row>
    <row r="23" spans="1:15" x14ac:dyDescent="0.25">
      <c r="A23" s="1" t="s">
        <v>5</v>
      </c>
      <c r="B23">
        <f>SUMIF('1 tab'!$A$3:$A$18,A23,'1 tab'!$C$3:$C$18)+SUMIF('2 tab'!$A$3:$A$24,A23,'2 tab'!$C$3:$C$24)</f>
        <v>180</v>
      </c>
      <c r="C23" s="16">
        <f>2025-(19&amp;""&amp;LEFT('1 tab'!B23,2))</f>
        <v>2006</v>
      </c>
      <c r="L23" s="14"/>
      <c r="M23" s="12"/>
    </row>
    <row r="24" spans="1:15" x14ac:dyDescent="0.25">
      <c r="A24" s="1" t="s">
        <v>4</v>
      </c>
      <c r="B24">
        <f>SUMIF('1 tab'!$A$3:$A$18,A24,'1 tab'!$C$3:$C$18)+SUMIF('2 tab'!$A$3:$A$24,A24,'2 tab'!$C$3:$C$24)</f>
        <v>90</v>
      </c>
      <c r="C24" s="16">
        <f>2025-(19&amp;""&amp;LEFT('1 tab'!B24,2))</f>
        <v>2006</v>
      </c>
      <c r="L24" s="14"/>
      <c r="M24" s="12"/>
    </row>
    <row r="25" spans="1:15" x14ac:dyDescent="0.25">
      <c r="A25" s="1" t="s">
        <v>3</v>
      </c>
      <c r="B25">
        <f>SUMIF('1 tab'!$A$3:$A$18,A25,'1 tab'!$C$3:$C$18)+SUMIF('2 tab'!$A$3:$A$24,A25,'2 tab'!$C$3:$C$24)</f>
        <v>90</v>
      </c>
      <c r="C25" s="16">
        <f>2025-(19&amp;""&amp;LEFT('1 tab'!B25,2))</f>
        <v>2006</v>
      </c>
      <c r="L25" s="14"/>
      <c r="M25" s="12"/>
    </row>
    <row r="26" spans="1:15" x14ac:dyDescent="0.25">
      <c r="A26" s="1" t="s">
        <v>2</v>
      </c>
      <c r="B26">
        <f>SUMIF('1 tab'!$A$3:$A$18,A26,'1 tab'!$C$3:$C$18)+SUMIF('2 tab'!$A$3:$A$24,A26,'2 tab'!$C$3:$C$24)</f>
        <v>45</v>
      </c>
      <c r="C26" s="16">
        <f>2025-(19&amp;""&amp;LEFT('1 tab'!B26,2))</f>
        <v>2006</v>
      </c>
      <c r="L26" s="14"/>
      <c r="M26" s="12"/>
    </row>
    <row r="27" spans="1:15" x14ac:dyDescent="0.25">
      <c r="A27" s="1" t="s">
        <v>1</v>
      </c>
      <c r="B27">
        <f>SUMIF('1 tab'!$A$3:$A$18,A27,'1 tab'!$C$3:$C$18)+SUMIF('2 tab'!$A$3:$A$24,A27,'2 tab'!$C$3:$C$24)</f>
        <v>45</v>
      </c>
      <c r="C27" s="16">
        <f>2025-(19&amp;""&amp;LEFT('1 tab'!B27,2))</f>
        <v>2006</v>
      </c>
      <c r="L27" s="14"/>
      <c r="M27" s="12"/>
    </row>
    <row r="28" spans="1:15" x14ac:dyDescent="0.25">
      <c r="A28" s="1" t="s">
        <v>0</v>
      </c>
      <c r="B28">
        <f>SUMIF('1 tab'!$A$3:$A$18,A28,'1 tab'!$C$3:$C$18)+SUMIF('2 tab'!$A$3:$A$24,A28,'2 tab'!$C$3:$C$24)</f>
        <v>45</v>
      </c>
      <c r="C28" s="16">
        <f>2025-(19&amp;""&amp;LEFT('1 tab'!B28,2))</f>
        <v>2006</v>
      </c>
      <c r="L28" s="14"/>
      <c r="M28" s="12"/>
      <c r="N28" s="12"/>
    </row>
    <row r="29" spans="1:15" x14ac:dyDescent="0.25">
      <c r="C29" s="15"/>
      <c r="L29" s="12"/>
      <c r="M29" s="12"/>
      <c r="N29" s="12"/>
      <c r="O29" s="12"/>
    </row>
    <row r="36" spans="16:16" x14ac:dyDescent="0.25">
      <c r="P36">
        <f>SUM(M36:O36)</f>
        <v>0</v>
      </c>
    </row>
  </sheetData>
  <mergeCells count="3">
    <mergeCell ref="A1:C1"/>
    <mergeCell ref="L1:S1"/>
    <mergeCell ref="E1:J1"/>
  </mergeCells>
  <conditionalFormatting sqref="A4:A18">
    <cfRule type="duplicateValues" dxfId="9" priority="6"/>
  </conditionalFormatting>
  <conditionalFormatting sqref="L29">
    <cfRule type="duplicateValues" dxfId="8" priority="7"/>
  </conditionalFormatting>
  <conditionalFormatting sqref="A3">
    <cfRule type="duplicateValues" dxfId="7" priority="4"/>
    <cfRule type="duplicateValues" dxfId="6" priority="5"/>
  </conditionalFormatting>
  <conditionalFormatting sqref="A19">
    <cfRule type="duplicateValues" dxfId="5" priority="3"/>
  </conditionalFormatting>
  <conditionalFormatting sqref="A3:A28">
    <cfRule type="duplicateValues" dxfId="4" priority="2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F5" sqref="F5"/>
    </sheetView>
  </sheetViews>
  <sheetFormatPr defaultRowHeight="15" x14ac:dyDescent="0.25"/>
  <cols>
    <col min="1" max="1" width="19.42578125" bestFit="1" customWidth="1"/>
    <col min="2" max="2" width="7.42578125" bestFit="1" customWidth="1"/>
    <col min="3" max="3" width="16.28515625" bestFit="1" customWidth="1"/>
  </cols>
  <sheetData>
    <row r="1" spans="1:6" ht="18.75" x14ac:dyDescent="0.25">
      <c r="A1" s="11" t="s">
        <v>43</v>
      </c>
      <c r="B1" s="11"/>
      <c r="C1" s="10"/>
    </row>
    <row r="2" spans="1:6" x14ac:dyDescent="0.25">
      <c r="A2" s="4" t="s">
        <v>26</v>
      </c>
      <c r="B2" s="4" t="s">
        <v>42</v>
      </c>
      <c r="C2" s="4" t="s">
        <v>41</v>
      </c>
    </row>
    <row r="3" spans="1:6" x14ac:dyDescent="0.25">
      <c r="A3" s="1" t="s">
        <v>24</v>
      </c>
      <c r="B3" s="9" t="s">
        <v>40</v>
      </c>
      <c r="C3" s="1">
        <v>90</v>
      </c>
      <c r="E3" t="str">
        <f>19&amp;""&amp;LEFT(B3,2)</f>
        <v>1999</v>
      </c>
      <c r="F3">
        <f>2027-E3</f>
        <v>28</v>
      </c>
    </row>
    <row r="4" spans="1:6" x14ac:dyDescent="0.25">
      <c r="A4" s="1" t="s">
        <v>23</v>
      </c>
      <c r="B4" s="9" t="s">
        <v>39</v>
      </c>
      <c r="C4" s="1">
        <v>45</v>
      </c>
      <c r="E4" t="str">
        <f t="shared" ref="E4:E17" si="0">19&amp;""&amp;LEFT(B4,2)</f>
        <v>1999</v>
      </c>
      <c r="F4">
        <f t="shared" ref="F4:F18" si="1">2027-E4</f>
        <v>28</v>
      </c>
    </row>
    <row r="5" spans="1:6" x14ac:dyDescent="0.25">
      <c r="A5" s="1" t="s">
        <v>22</v>
      </c>
      <c r="B5" s="9" t="s">
        <v>38</v>
      </c>
      <c r="C5" s="1">
        <v>500</v>
      </c>
      <c r="E5" t="str">
        <f t="shared" si="0"/>
        <v>1997</v>
      </c>
      <c r="F5">
        <f>2027-E5</f>
        <v>30</v>
      </c>
    </row>
    <row r="6" spans="1:6" x14ac:dyDescent="0.25">
      <c r="A6" s="1" t="s">
        <v>21</v>
      </c>
      <c r="B6" s="9" t="s">
        <v>37</v>
      </c>
      <c r="C6" s="1">
        <v>180</v>
      </c>
      <c r="E6" t="str">
        <f t="shared" si="0"/>
        <v>1998</v>
      </c>
      <c r="F6">
        <f t="shared" si="1"/>
        <v>29</v>
      </c>
    </row>
    <row r="7" spans="1:6" x14ac:dyDescent="0.25">
      <c r="A7" s="1" t="s">
        <v>18</v>
      </c>
      <c r="B7" s="8">
        <v>97408</v>
      </c>
      <c r="C7" s="1">
        <v>45</v>
      </c>
      <c r="E7" t="str">
        <f t="shared" si="0"/>
        <v>1997</v>
      </c>
      <c r="F7">
        <f t="shared" si="1"/>
        <v>30</v>
      </c>
    </row>
    <row r="8" spans="1:6" x14ac:dyDescent="0.25">
      <c r="A8" s="1" t="s">
        <v>16</v>
      </c>
      <c r="B8" s="9" t="s">
        <v>36</v>
      </c>
      <c r="C8" s="1">
        <v>300</v>
      </c>
      <c r="E8" t="str">
        <f t="shared" si="0"/>
        <v>1997</v>
      </c>
      <c r="F8">
        <f t="shared" si="1"/>
        <v>30</v>
      </c>
    </row>
    <row r="9" spans="1:6" x14ac:dyDescent="0.25">
      <c r="A9" s="1" t="s">
        <v>15</v>
      </c>
      <c r="B9" s="9" t="s">
        <v>35</v>
      </c>
      <c r="C9" s="1">
        <v>45</v>
      </c>
      <c r="E9" t="str">
        <f t="shared" si="0"/>
        <v>1999</v>
      </c>
      <c r="F9">
        <f t="shared" si="1"/>
        <v>28</v>
      </c>
    </row>
    <row r="10" spans="1:6" x14ac:dyDescent="0.25">
      <c r="A10" s="1" t="s">
        <v>14</v>
      </c>
      <c r="B10" s="8">
        <v>97509</v>
      </c>
      <c r="C10" s="1">
        <v>45</v>
      </c>
      <c r="E10" t="str">
        <f t="shared" si="0"/>
        <v>1997</v>
      </c>
      <c r="F10">
        <f t="shared" si="1"/>
        <v>30</v>
      </c>
    </row>
    <row r="11" spans="1:6" x14ac:dyDescent="0.25">
      <c r="A11" s="1" t="s">
        <v>12</v>
      </c>
      <c r="B11" s="9" t="s">
        <v>34</v>
      </c>
      <c r="C11" s="1">
        <v>90</v>
      </c>
      <c r="E11" t="str">
        <f t="shared" si="0"/>
        <v>1998</v>
      </c>
      <c r="F11">
        <f t="shared" si="1"/>
        <v>29</v>
      </c>
    </row>
    <row r="12" spans="1:6" x14ac:dyDescent="0.25">
      <c r="A12" s="1" t="s">
        <v>9</v>
      </c>
      <c r="B12" s="9" t="s">
        <v>33</v>
      </c>
      <c r="C12" s="1">
        <v>180</v>
      </c>
      <c r="E12" t="str">
        <f t="shared" si="0"/>
        <v>1998</v>
      </c>
      <c r="F12">
        <f t="shared" si="1"/>
        <v>29</v>
      </c>
    </row>
    <row r="13" spans="1:6" x14ac:dyDescent="0.25">
      <c r="A13" s="1" t="s">
        <v>6</v>
      </c>
      <c r="B13" s="9" t="s">
        <v>32</v>
      </c>
      <c r="C13" s="1">
        <v>90</v>
      </c>
      <c r="E13" t="str">
        <f t="shared" si="0"/>
        <v>1999</v>
      </c>
      <c r="F13">
        <f t="shared" si="1"/>
        <v>28</v>
      </c>
    </row>
    <row r="14" spans="1:6" x14ac:dyDescent="0.25">
      <c r="A14" s="1" t="s">
        <v>5</v>
      </c>
      <c r="B14" s="9" t="s">
        <v>31</v>
      </c>
      <c r="C14" s="1">
        <v>90</v>
      </c>
      <c r="E14" t="str">
        <f t="shared" si="0"/>
        <v>1999</v>
      </c>
      <c r="F14">
        <f t="shared" si="1"/>
        <v>28</v>
      </c>
    </row>
    <row r="15" spans="1:6" x14ac:dyDescent="0.25">
      <c r="A15" s="1" t="s">
        <v>4</v>
      </c>
      <c r="B15" s="8">
        <v>99731</v>
      </c>
      <c r="C15" s="1">
        <v>45</v>
      </c>
      <c r="E15" t="str">
        <f t="shared" si="0"/>
        <v>1999</v>
      </c>
      <c r="F15">
        <f t="shared" si="1"/>
        <v>28</v>
      </c>
    </row>
    <row r="16" spans="1:6" x14ac:dyDescent="0.25">
      <c r="A16" s="1" t="s">
        <v>3</v>
      </c>
      <c r="B16" s="9" t="s">
        <v>30</v>
      </c>
      <c r="C16" s="1">
        <v>45</v>
      </c>
      <c r="E16" t="str">
        <f t="shared" si="0"/>
        <v>1999</v>
      </c>
      <c r="F16">
        <f t="shared" si="1"/>
        <v>28</v>
      </c>
    </row>
    <row r="17" spans="1:6" x14ac:dyDescent="0.25">
      <c r="A17" s="1" t="s">
        <v>2</v>
      </c>
      <c r="B17" s="8">
        <v>97610</v>
      </c>
      <c r="C17" s="1">
        <v>45</v>
      </c>
      <c r="E17" t="str">
        <f t="shared" si="0"/>
        <v>1997</v>
      </c>
      <c r="F17">
        <f t="shared" si="1"/>
        <v>30</v>
      </c>
    </row>
    <row r="18" spans="1:6" x14ac:dyDescent="0.25">
      <c r="A18" s="1" t="s">
        <v>1</v>
      </c>
      <c r="B18" s="8">
        <v>97711</v>
      </c>
      <c r="C18" s="1">
        <v>45</v>
      </c>
      <c r="E18" t="str">
        <f>19&amp;""&amp;LEFT(B18,2)</f>
        <v>1997</v>
      </c>
      <c r="F18">
        <f t="shared" si="1"/>
        <v>30</v>
      </c>
    </row>
  </sheetData>
  <mergeCells count="1">
    <mergeCell ref="A1:C1"/>
  </mergeCells>
  <conditionalFormatting sqref="A3:A18">
    <cfRule type="duplicateValues" dxfId="2" priority="1"/>
    <cfRule type="duplicateValues" dxfId="1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E6" sqref="E6"/>
    </sheetView>
  </sheetViews>
  <sheetFormatPr defaultRowHeight="15" x14ac:dyDescent="0.25"/>
  <cols>
    <col min="1" max="1" width="19.42578125" bestFit="1" customWidth="1"/>
    <col min="2" max="2" width="7.42578125" bestFit="1" customWidth="1"/>
    <col min="3" max="3" width="16.28515625" bestFit="1" customWidth="1"/>
  </cols>
  <sheetData>
    <row r="1" spans="1:5" ht="18.75" x14ac:dyDescent="0.25">
      <c r="A1" s="11" t="s">
        <v>55</v>
      </c>
      <c r="B1" s="11"/>
      <c r="C1" s="10"/>
    </row>
    <row r="2" spans="1:5" x14ac:dyDescent="0.25">
      <c r="A2" s="4" t="s">
        <v>26</v>
      </c>
      <c r="B2" s="4" t="s">
        <v>42</v>
      </c>
      <c r="C2" s="4" t="s">
        <v>41</v>
      </c>
    </row>
    <row r="3" spans="1:5" x14ac:dyDescent="0.25">
      <c r="A3" s="1" t="s">
        <v>25</v>
      </c>
      <c r="B3" s="9" t="s">
        <v>54</v>
      </c>
      <c r="C3" s="1">
        <v>180</v>
      </c>
      <c r="E3">
        <f>2027-(19&amp;""&amp;LEFT(B3,2))</f>
        <v>29</v>
      </c>
    </row>
    <row r="4" spans="1:5" x14ac:dyDescent="0.25">
      <c r="A4" s="1" t="s">
        <v>24</v>
      </c>
      <c r="B4" s="9" t="s">
        <v>40</v>
      </c>
      <c r="C4" s="1">
        <v>90</v>
      </c>
      <c r="E4">
        <f t="shared" ref="E4:E24" si="0">2027-(19&amp;""&amp;LEFT(B4,2))</f>
        <v>28</v>
      </c>
    </row>
    <row r="5" spans="1:5" x14ac:dyDescent="0.25">
      <c r="A5" s="1" t="s">
        <v>23</v>
      </c>
      <c r="B5" s="9" t="s">
        <v>39</v>
      </c>
      <c r="C5" s="1">
        <v>90</v>
      </c>
      <c r="E5">
        <f t="shared" si="0"/>
        <v>28</v>
      </c>
    </row>
    <row r="6" spans="1:5" x14ac:dyDescent="0.25">
      <c r="A6" s="1" t="s">
        <v>22</v>
      </c>
      <c r="B6" s="9" t="s">
        <v>38</v>
      </c>
      <c r="C6" s="1">
        <v>1000</v>
      </c>
      <c r="E6">
        <f t="shared" si="0"/>
        <v>30</v>
      </c>
    </row>
    <row r="7" spans="1:5" x14ac:dyDescent="0.25">
      <c r="A7" s="1" t="s">
        <v>21</v>
      </c>
      <c r="B7" s="9" t="s">
        <v>37</v>
      </c>
      <c r="C7" s="1">
        <v>360</v>
      </c>
      <c r="E7">
        <f t="shared" si="0"/>
        <v>29</v>
      </c>
    </row>
    <row r="8" spans="1:5" x14ac:dyDescent="0.25">
      <c r="A8" s="1" t="s">
        <v>20</v>
      </c>
      <c r="B8" s="9" t="s">
        <v>53</v>
      </c>
      <c r="C8" s="1">
        <v>45</v>
      </c>
      <c r="E8">
        <f t="shared" si="0"/>
        <v>28</v>
      </c>
    </row>
    <row r="9" spans="1:5" x14ac:dyDescent="0.25">
      <c r="A9" s="1" t="s">
        <v>19</v>
      </c>
      <c r="B9" s="9" t="s">
        <v>52</v>
      </c>
      <c r="C9" s="1">
        <v>45</v>
      </c>
      <c r="E9">
        <f t="shared" si="0"/>
        <v>28</v>
      </c>
    </row>
    <row r="10" spans="1:5" x14ac:dyDescent="0.25">
      <c r="A10" s="1" t="s">
        <v>17</v>
      </c>
      <c r="B10" s="9" t="s">
        <v>51</v>
      </c>
      <c r="C10" s="1">
        <v>180</v>
      </c>
      <c r="E10">
        <f t="shared" si="0"/>
        <v>29</v>
      </c>
    </row>
    <row r="11" spans="1:5" x14ac:dyDescent="0.25">
      <c r="A11" s="1" t="s">
        <v>16</v>
      </c>
      <c r="B11" s="9" t="s">
        <v>36</v>
      </c>
      <c r="C11" s="1">
        <v>600</v>
      </c>
      <c r="E11">
        <f t="shared" si="0"/>
        <v>30</v>
      </c>
    </row>
    <row r="12" spans="1:5" x14ac:dyDescent="0.25">
      <c r="A12" s="1" t="s">
        <v>15</v>
      </c>
      <c r="B12" s="9" t="s">
        <v>35</v>
      </c>
      <c r="C12" s="1">
        <v>45</v>
      </c>
      <c r="E12">
        <f t="shared" si="0"/>
        <v>28</v>
      </c>
    </row>
    <row r="13" spans="1:5" x14ac:dyDescent="0.25">
      <c r="A13" s="1" t="s">
        <v>13</v>
      </c>
      <c r="B13" s="9" t="s">
        <v>50</v>
      </c>
      <c r="C13" s="1">
        <v>90</v>
      </c>
      <c r="E13">
        <f t="shared" si="0"/>
        <v>29</v>
      </c>
    </row>
    <row r="14" spans="1:5" x14ac:dyDescent="0.25">
      <c r="A14" s="1" t="s">
        <v>12</v>
      </c>
      <c r="B14" s="9" t="s">
        <v>34</v>
      </c>
      <c r="C14" s="1">
        <v>90</v>
      </c>
      <c r="E14">
        <f t="shared" si="0"/>
        <v>29</v>
      </c>
    </row>
    <row r="15" spans="1:5" x14ac:dyDescent="0.25">
      <c r="A15" s="1" t="s">
        <v>11</v>
      </c>
      <c r="B15" s="9" t="s">
        <v>49</v>
      </c>
      <c r="C15" s="1">
        <v>180</v>
      </c>
      <c r="E15">
        <f t="shared" si="0"/>
        <v>29</v>
      </c>
    </row>
    <row r="16" spans="1:5" x14ac:dyDescent="0.25">
      <c r="A16" s="1" t="s">
        <v>10</v>
      </c>
      <c r="B16" s="9" t="s">
        <v>48</v>
      </c>
      <c r="C16" s="1">
        <v>360</v>
      </c>
      <c r="E16">
        <f t="shared" si="0"/>
        <v>29</v>
      </c>
    </row>
    <row r="17" spans="1:5" x14ac:dyDescent="0.25">
      <c r="A17" s="1" t="s">
        <v>9</v>
      </c>
      <c r="B17" s="9" t="s">
        <v>33</v>
      </c>
      <c r="C17" s="1">
        <v>90</v>
      </c>
      <c r="E17">
        <f t="shared" si="0"/>
        <v>29</v>
      </c>
    </row>
    <row r="18" spans="1:5" x14ac:dyDescent="0.25">
      <c r="A18" s="1" t="s">
        <v>8</v>
      </c>
      <c r="B18" s="9" t="s">
        <v>47</v>
      </c>
      <c r="C18" s="1">
        <v>90</v>
      </c>
      <c r="E18">
        <f t="shared" si="0"/>
        <v>29</v>
      </c>
    </row>
    <row r="19" spans="1:5" x14ac:dyDescent="0.25">
      <c r="A19" s="1" t="s">
        <v>7</v>
      </c>
      <c r="B19" s="9" t="s">
        <v>46</v>
      </c>
      <c r="C19" s="1">
        <v>180</v>
      </c>
      <c r="E19">
        <f t="shared" si="0"/>
        <v>29</v>
      </c>
    </row>
    <row r="20" spans="1:5" x14ac:dyDescent="0.25">
      <c r="A20" s="1" t="s">
        <v>6</v>
      </c>
      <c r="B20" s="9" t="s">
        <v>32</v>
      </c>
      <c r="C20" s="1">
        <v>90</v>
      </c>
      <c r="E20">
        <f t="shared" si="0"/>
        <v>28</v>
      </c>
    </row>
    <row r="21" spans="1:5" x14ac:dyDescent="0.25">
      <c r="A21" s="1" t="s">
        <v>5</v>
      </c>
      <c r="B21" s="9" t="s">
        <v>31</v>
      </c>
      <c r="C21" s="1">
        <v>90</v>
      </c>
      <c r="E21">
        <f t="shared" si="0"/>
        <v>28</v>
      </c>
    </row>
    <row r="22" spans="1:5" x14ac:dyDescent="0.25">
      <c r="A22" s="1" t="s">
        <v>4</v>
      </c>
      <c r="B22" s="9" t="s">
        <v>45</v>
      </c>
      <c r="C22" s="1">
        <v>45</v>
      </c>
      <c r="E22">
        <f t="shared" si="0"/>
        <v>28</v>
      </c>
    </row>
    <row r="23" spans="1:5" x14ac:dyDescent="0.25">
      <c r="A23" s="1" t="s">
        <v>3</v>
      </c>
      <c r="B23" s="9" t="s">
        <v>30</v>
      </c>
      <c r="C23" s="1">
        <v>45</v>
      </c>
      <c r="E23">
        <f t="shared" si="0"/>
        <v>28</v>
      </c>
    </row>
    <row r="24" spans="1:5" x14ac:dyDescent="0.25">
      <c r="A24" s="1" t="s">
        <v>0</v>
      </c>
      <c r="B24" s="9" t="s">
        <v>44</v>
      </c>
      <c r="C24" s="1">
        <v>45</v>
      </c>
      <c r="E24">
        <f t="shared" si="0"/>
        <v>28</v>
      </c>
    </row>
  </sheetData>
  <mergeCells count="1">
    <mergeCell ref="A1:C1"/>
  </mergeCells>
  <conditionalFormatting sqref="A3:A2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Tenis</vt:lpstr>
      <vt:lpstr>Tennis</vt:lpstr>
      <vt:lpstr>1 tab</vt:lpstr>
      <vt:lpstr>2 tab</vt:lpstr>
      <vt:lpstr>Tenis!Izdvajanje</vt:lpstr>
      <vt:lpstr>Tennis!Izdvajanje</vt:lpstr>
      <vt:lpstr>'2 tab'!Kriteriji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MARIJA</cp:lastModifiedBy>
  <dcterms:created xsi:type="dcterms:W3CDTF">2025-05-22T06:16:24Z</dcterms:created>
  <dcterms:modified xsi:type="dcterms:W3CDTF">2025-05-22T09:45:54Z</dcterms:modified>
</cp:coreProperties>
</file>