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295" windowHeight="12285" activeTab="3"/>
  </bookViews>
  <sheets>
    <sheet name="БАЗА" sheetId="11" r:id="rId1"/>
    <sheet name="ГД" sheetId="14" r:id="rId2"/>
    <sheet name="Услови" sheetId="18" r:id="rId3"/>
    <sheet name="Идентификација" sheetId="17" r:id="rId4"/>
    <sheet name="ЛУ" sheetId="13" r:id="rId5"/>
  </sheets>
  <definedNames>
    <definedName name="Lista_a">Идентификација!$P$24:$P$26</definedName>
    <definedName name="Lista_b">Идентификација!$Q$24:$Q$27</definedName>
    <definedName name="_xlnm.Print_Area" localSheetId="0">БАЗА!$A$1:$D$100</definedName>
    <definedName name="_xlnm.Print_Area" localSheetId="1">ГД!$A$1:$J$43</definedName>
    <definedName name="_xlnm.Print_Area" localSheetId="4">ЛУ!$A$1:$K$33</definedName>
    <definedName name="Да">БАЗА!$B$74:$B$76</definedName>
    <definedName name="Да_не">БАЗА!$B$93:$B$94</definedName>
    <definedName name="Документи">БАЗА!$B$4:$B$63</definedName>
    <definedName name="Документи_цене">БАЗА!$B$4:$D$63</definedName>
    <definedName name="Зоне">БАЗА!$B$83:$B$90</definedName>
    <definedName name="Зоне_1">БАЗА!$B$83:$F$90</definedName>
    <definedName name="Не">БАЗА!$B$79:$B$80</definedName>
    <definedName name="Стање_објекта">БАЗА!$B$97:$B$98</definedName>
    <definedName name="Тип_објекта">БАЗА!$B$67:$B$71</definedName>
  </definedNames>
  <calcPr calcId="124519"/>
</workbook>
</file>

<file path=xl/calcChain.xml><?xml version="1.0" encoding="utf-8"?>
<calcChain xmlns="http://schemas.openxmlformats.org/spreadsheetml/2006/main">
  <c r="G2" i="1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1"/>
  <c r="I27" i="14"/>
  <c r="H27"/>
  <c r="I26"/>
  <c r="H26"/>
  <c r="I25"/>
  <c r="H25"/>
  <c r="I24"/>
  <c r="H24"/>
  <c r="I23"/>
  <c r="H23"/>
  <c r="I22"/>
  <c r="H22"/>
  <c r="I21"/>
  <c r="H21"/>
  <c r="I20"/>
  <c r="H20"/>
  <c r="I26" i="13"/>
  <c r="I27"/>
  <c r="I28"/>
  <c r="I29"/>
  <c r="I30"/>
  <c r="I31"/>
  <c r="I32"/>
  <c r="I25"/>
  <c r="H26"/>
  <c r="H27"/>
  <c r="H28"/>
  <c r="H29"/>
  <c r="H30"/>
  <c r="H31"/>
  <c r="H32"/>
  <c r="H25"/>
  <c r="E19"/>
  <c r="H21" s="1"/>
  <c r="D19"/>
  <c r="F21" s="1"/>
  <c r="F15" i="14" s="1"/>
  <c r="F16" s="1"/>
  <c r="C19" i="13"/>
  <c r="F20" s="1"/>
  <c r="I28" i="14" l="1"/>
  <c r="I33" i="13"/>
  <c r="D21"/>
</calcChain>
</file>

<file path=xl/comments1.xml><?xml version="1.0" encoding="utf-8"?>
<comments xmlns="http://schemas.openxmlformats.org/spreadsheetml/2006/main">
  <authors>
    <author>SlobodanP</author>
  </authors>
  <commentList>
    <comment ref="D12" authorId="0">
      <text>
        <r>
          <rPr>
            <sz val="9"/>
            <color indexed="81"/>
            <rFont val="Tahoma"/>
            <family val="2"/>
            <charset val="238"/>
          </rPr>
          <t>локацијска град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Локацијска село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Локацијска помоћни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Локацијски, увјерење о не промењености ЛУ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локацијска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локацијска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>SlobodanP:</t>
        </r>
        <r>
          <rPr>
            <sz val="9"/>
            <color indexed="81"/>
            <rFont val="Tahoma"/>
            <family val="2"/>
            <charset val="238"/>
          </rPr>
          <t xml:space="preserve">
локацијска</t>
        </r>
      </text>
    </comment>
  </commentList>
</comments>
</file>

<file path=xl/sharedStrings.xml><?xml version="1.0" encoding="utf-8"?>
<sst xmlns="http://schemas.openxmlformats.org/spreadsheetml/2006/main" count="312" uniqueCount="191">
  <si>
    <t>Тип објекта</t>
  </si>
  <si>
    <t>Стамбени</t>
  </si>
  <si>
    <t>Стамбено-пословни</t>
  </si>
  <si>
    <t>Пословни</t>
  </si>
  <si>
    <t>Помоћни</t>
  </si>
  <si>
    <t>Регулациони план</t>
  </si>
  <si>
    <t>План парцелације Улица</t>
  </si>
  <si>
    <t>План парцелације Економија</t>
  </si>
  <si>
    <t>Урбанистички план</t>
  </si>
  <si>
    <t>Комунална сагласност на локацију</t>
  </si>
  <si>
    <t>Електроенергетска сагласност на локацију</t>
  </si>
  <si>
    <t>Телекомуникациона сагласност на локацију</t>
  </si>
  <si>
    <t>Противпожарна сагласност на локацију</t>
  </si>
  <si>
    <t>Локацијски услови</t>
  </si>
  <si>
    <t>Административна такса</t>
  </si>
  <si>
    <t>Накнада за вођење поступка</t>
  </si>
  <si>
    <t>Посједовни лист</t>
  </si>
  <si>
    <t>Потврда о извршеној идентификацији парцела</t>
  </si>
  <si>
    <t>Лист непокретности</t>
  </si>
  <si>
    <t>ГРАД ЗВОРНИК</t>
  </si>
  <si>
    <t>ГРАДСКА УПРАВА ГРАДА ЗВОРНИКА</t>
  </si>
  <si>
    <t>Катастарска општина:</t>
  </si>
  <si>
    <t>Број парцеле:</t>
  </si>
  <si>
    <t>Површина парцеле:</t>
  </si>
  <si>
    <t>Тип објекта:</t>
  </si>
  <si>
    <t>КО. Зворник град</t>
  </si>
  <si>
    <t>256/1</t>
  </si>
  <si>
    <t>сеоска зона</t>
  </si>
  <si>
    <t>Заузетост</t>
  </si>
  <si>
    <t>Изграђеност</t>
  </si>
  <si>
    <t>зона кућа за одмор</t>
  </si>
  <si>
    <t>зона породичне градње</t>
  </si>
  <si>
    <t>стамбена зона са два или више типова стамбене изградње</t>
  </si>
  <si>
    <t>мјешовита зона са два или више типова нестамбене градње</t>
  </si>
  <si>
    <t>зона урбане стамбене и општа зона већих густина</t>
  </si>
  <si>
    <t>централна урбана и пословна зона</t>
  </si>
  <si>
    <t>привредна и индустријска зона</t>
  </si>
  <si>
    <t>Не</t>
  </si>
  <si>
    <t>Да</t>
  </si>
  <si>
    <t>Просторни план Општине Зворник</t>
  </si>
  <si>
    <t>Зона намене:</t>
  </si>
  <si>
    <t>Електродистрибуција РЈ Зворник</t>
  </si>
  <si>
    <t>Телекомуникације РС, АД Бања Лука</t>
  </si>
  <si>
    <t>Полицијска управа Зворник</t>
  </si>
  <si>
    <t>Да/Не</t>
  </si>
  <si>
    <t>Градска управа града Зворника</t>
  </si>
  <si>
    <t>Одјељење за просторно уређење</t>
  </si>
  <si>
    <t>Еколошка сагласност на пројекат</t>
  </si>
  <si>
    <t>Противпожарна сагласност на пројекат</t>
  </si>
  <si>
    <t>Телекомуникациона сагласност на пројекат</t>
  </si>
  <si>
    <t>Комунална сагласност на пројекат</t>
  </si>
  <si>
    <t>Електроенергетска сагласност на пројекат</t>
  </si>
  <si>
    <t>Захтјев за издавање локацијских услова</t>
  </si>
  <si>
    <t>Захтјев за издавање одобрења за грађење</t>
  </si>
  <si>
    <t>Захтјев за технички преглед и издавање одобрења за употребу објекта</t>
  </si>
  <si>
    <t>Захтјев за издавање накнадних локацијских услова</t>
  </si>
  <si>
    <t>Захтјев за издавање накнадног одобрења за изграђени објекат</t>
  </si>
  <si>
    <t>ДОКУМЕНТИ</t>
  </si>
  <si>
    <t>Захтјев за легализацију објекта</t>
  </si>
  <si>
    <t>Захтјев за уклањање објекта</t>
  </si>
  <si>
    <t>Захтјев за утврђивање легалности објекта</t>
  </si>
  <si>
    <t>Захтјев за исколчавање објекта</t>
  </si>
  <si>
    <t>Накнадни локацијски услови</t>
  </si>
  <si>
    <t>Рјешење о издавању употребне дозволе</t>
  </si>
  <si>
    <t>Рјешење о издавању накнадне грађевинске дозволе</t>
  </si>
  <si>
    <t>Рјешење о издавању накнадне употребне дозволе</t>
  </si>
  <si>
    <t>РУГИПП ПЈ Зворник (Катастар)</t>
  </si>
  <si>
    <t>Извод из катастарског плана</t>
  </si>
  <si>
    <t>Земљишнокњижни издатак</t>
  </si>
  <si>
    <t>Урбанистичко-технички услови</t>
  </si>
  <si>
    <t>Стручно мишљење и урбанистичко- технички услови</t>
  </si>
  <si>
    <t>ЈУ "Воде Српске"</t>
  </si>
  <si>
    <t>АД "Водовод и комуналије"</t>
  </si>
  <si>
    <t>Извод из важећег просторног документа</t>
  </si>
  <si>
    <t>Изјава суседа предметне парцеле дата на планирану изградњу</t>
  </si>
  <si>
    <t>Главни пројекат</t>
  </si>
  <si>
    <t>Ревизија главног пројекта</t>
  </si>
  <si>
    <t>Пољопривредна сагласност</t>
  </si>
  <si>
    <t>Пројекат изведеног стања</t>
  </si>
  <si>
    <t>Потврда о извршеном геодетском снимању</t>
  </si>
  <si>
    <t>Противпожарна сагласност на изведене мјере заштите од пожара</t>
  </si>
  <si>
    <t>Стручни налаз о прегледу и испитивању електроенергетских инсталација</t>
  </si>
  <si>
    <t>Енергетски цертификат зграде</t>
  </si>
  <si>
    <t>Потврда о плаћеној накнади за прикључење на водоводну мрежу</t>
  </si>
  <si>
    <t>Рјешење о висини накнаде на име ренте и уређења Г.Г.З.</t>
  </si>
  <si>
    <t>Овлаштена пројектанстра кућа</t>
  </si>
  <si>
    <t>Одјељење за пољопривреду</t>
  </si>
  <si>
    <t>Одјељење за привредно стамбено</t>
  </si>
  <si>
    <t>Рјешење о уклањању објекта</t>
  </si>
  <si>
    <t>Записник о исколчавању објекта</t>
  </si>
  <si>
    <t>Водна сагласност</t>
  </si>
  <si>
    <t>*</t>
  </si>
  <si>
    <t>ПОЛАЗНИ ПОДАЦИ</t>
  </si>
  <si>
    <t>Подносилац захтјева:</t>
  </si>
  <si>
    <t>Петар Петровић</t>
  </si>
  <si>
    <t>Власник:</t>
  </si>
  <si>
    <t>ВАЖЕЋИ ПРОСТОРНИ ПЛАН</t>
  </si>
  <si>
    <t>Cпроведбени план:</t>
  </si>
  <si>
    <t>Просторни план:</t>
  </si>
  <si>
    <t>Пр + Пк</t>
  </si>
  <si>
    <t>Пр + 1 + Пк</t>
  </si>
  <si>
    <t>Пр + 2 + Пк</t>
  </si>
  <si>
    <t>Пр + 2</t>
  </si>
  <si>
    <t xml:space="preserve">Пр + 4 </t>
  </si>
  <si>
    <t>ПОТРЕБНА ДОКУМЕНТАЦИЈА И ОКВИРНИ ТРОШКОВИ ЗА ДОБИЈАЊЕ ЛОКАЦИЈСКИХ УСЛОВА</t>
  </si>
  <si>
    <t>Мах. бруто повр.основе:</t>
  </si>
  <si>
    <t>Мах. бруто површина:</t>
  </si>
  <si>
    <t>Спратност</t>
  </si>
  <si>
    <t>Захтјев за издавање увјерења о непромењености локацијских услова</t>
  </si>
  <si>
    <t>Зоне - Правилник о општим правилима урбанистичке регулације и парцелације</t>
  </si>
  <si>
    <t>У обухвату</t>
  </si>
  <si>
    <t>Ван обухвата</t>
  </si>
  <si>
    <t>Укупни оријентациони трошкови прибављања ЛОКАЦИЈСКИХ УСЛОВА:</t>
  </si>
  <si>
    <t>ОДЈЕЉЕЊЕ ЗА ПРОСТОРНО УРЕЂЕЊЕ</t>
  </si>
  <si>
    <t>Приход:</t>
  </si>
  <si>
    <t>Корисна повр. објекта:</t>
  </si>
  <si>
    <t>Бруто повр. објекта:</t>
  </si>
  <si>
    <t>Укупни оријентациони трошкови прибављања ГРАЂЕВИНСКЕ ДОЗВОЛЕ:</t>
  </si>
  <si>
    <t>Класа земљишта:</t>
  </si>
  <si>
    <t>ПОТРЕБНА ДОКУМЕНТАЦИЈА И ОКВИРНИ ТРОШКОВИ ЗА ДОБИЈАЊЕ ОДОБРЕЊА ЗА ГРАЂЕЊЕ</t>
  </si>
  <si>
    <t>Копија катастарског плана</t>
  </si>
  <si>
    <t>Водна сагласност на пројекат</t>
  </si>
  <si>
    <t>Сагласност Министарства здравља и социјалне заштите Републике Српске</t>
  </si>
  <si>
    <t>Рјешење о утврђивању легалности објекта</t>
  </si>
  <si>
    <t>Рјешење о издавању одобрења за грађење</t>
  </si>
  <si>
    <t>Завршни извјештај извођача радова</t>
  </si>
  <si>
    <t>Завршни извјештај надзорног органа</t>
  </si>
  <si>
    <t>Водне смјернице</t>
  </si>
  <si>
    <t>Путна сагласност</t>
  </si>
  <si>
    <t>Привредни</t>
  </si>
  <si>
    <t>1.1. Захтјев за издавање локацијских услова</t>
  </si>
  <si>
    <t>1.1.1. У обухвату спроведбеног плана</t>
  </si>
  <si>
    <t>1.1.1.1. Помоћни објекат</t>
  </si>
  <si>
    <t>1.1.1.2. Стамбени објекат</t>
  </si>
  <si>
    <t>1.1.1.2.1. Површине до 400 м2</t>
  </si>
  <si>
    <t>1.1.1.3.1. Површине до 400 м2</t>
  </si>
  <si>
    <t>1.1.1.4. Пословни објекат</t>
  </si>
  <si>
    <t>1.1.1.5. Привремени објекат</t>
  </si>
  <si>
    <t>1.1.1.6. Привредни објекат</t>
  </si>
  <si>
    <t>1.1.2. Ван обухвата спроведбеног плана</t>
  </si>
  <si>
    <t>1.1.2.1. Помоћни објекат</t>
  </si>
  <si>
    <t>1.1.2.2. Стамбени објекат</t>
  </si>
  <si>
    <t>1.1.2.2.1. Површине до 400 м2</t>
  </si>
  <si>
    <t>1.1.2.4. Пословни објекат</t>
  </si>
  <si>
    <t>1.1.2.6. Привредни објекат</t>
  </si>
  <si>
    <t>1.2. Захтјев за издавање одобрења за грађење</t>
  </si>
  <si>
    <t>1.1.1.3.  Стамбено пословни објекат</t>
  </si>
  <si>
    <t>1.1.1.3.2. Површине преко 400 м2</t>
  </si>
  <si>
    <t>1.1.1.2.2. Површине преко 400 м2</t>
  </si>
  <si>
    <t>НЕ ИЗГРАЂЕН ОБЈЕКАТ</t>
  </si>
  <si>
    <t>1.1.2.3.  Стамбено пословни објекат</t>
  </si>
  <si>
    <t>1.1.2.5. Привремени објекат</t>
  </si>
  <si>
    <t>→</t>
  </si>
  <si>
    <t>Стање објекта:</t>
  </si>
  <si>
    <t>Изграђен</t>
  </si>
  <si>
    <t>Не изграђен</t>
  </si>
  <si>
    <t>1 ili 2</t>
  </si>
  <si>
    <t>Ријешени имовинско правни односи:</t>
  </si>
  <si>
    <t>1.1.</t>
  </si>
  <si>
    <t>1.1.1.</t>
  </si>
  <si>
    <t>1.1.1.1.</t>
  </si>
  <si>
    <t>1.1.1.2.</t>
  </si>
  <si>
    <t>1.1.1.2.1.</t>
  </si>
  <si>
    <t>1.1.1.2.2.</t>
  </si>
  <si>
    <t>1.1.1.3.</t>
  </si>
  <si>
    <t>1.1.1.3.1.</t>
  </si>
  <si>
    <t>1.1.1.3.2.</t>
  </si>
  <si>
    <t>1.1.1.4.</t>
  </si>
  <si>
    <t>1.1.1.5.</t>
  </si>
  <si>
    <t>1.1.2.</t>
  </si>
  <si>
    <t>1.1.2.1.</t>
  </si>
  <si>
    <t>1.1.2.2.</t>
  </si>
  <si>
    <t>1.1.2.2.1.</t>
  </si>
  <si>
    <t>1.1.2.2.2.</t>
  </si>
  <si>
    <t>1.1.2.3.</t>
  </si>
  <si>
    <t>1.1.1.6.</t>
  </si>
  <si>
    <t>1.1.2.3.1.</t>
  </si>
  <si>
    <t>1.1.2.3.2.</t>
  </si>
  <si>
    <t>1.1.2.4.</t>
  </si>
  <si>
    <t>1.1.2.5.</t>
  </si>
  <si>
    <t>1.1.2.6.</t>
  </si>
  <si>
    <t>1.2.</t>
  </si>
  <si>
    <t>Привремени</t>
  </si>
  <si>
    <t>До 400 м2</t>
  </si>
  <si>
    <t>Преко 400 м2</t>
  </si>
  <si>
    <t>1.1.2.2.2. Површине преко 400 м2</t>
  </si>
  <si>
    <t>….</t>
  </si>
  <si>
    <t>више критеријума идентификације:</t>
  </si>
  <si>
    <t>један јединствен сценарио који треба да се идентификује</t>
  </si>
  <si>
    <t>за пронађен сценарио треба приказати групу података</t>
  </si>
  <si>
    <t>група података за идентификовани сценарио</t>
  </si>
</sst>
</file>

<file path=xl/styles.xml><?xml version="1.0" encoding="utf-8"?>
<styleSheet xmlns="http://schemas.openxmlformats.org/spreadsheetml/2006/main">
  <numFmts count="4">
    <numFmt numFmtId="164" formatCode="#,##0.00\ &quot;KM&quot;"/>
    <numFmt numFmtId="165" formatCode="#,##0\ &quot;KM&quot;"/>
    <numFmt numFmtId="166" formatCode="0.0"/>
    <numFmt numFmtId="167" formatCode="#,##0.00\ \м\2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 vertical="center" wrapText="1"/>
    </xf>
    <xf numFmtId="166" fontId="3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/>
    <xf numFmtId="0" fontId="3" fillId="2" borderId="0" xfId="0" applyFont="1" applyFill="1" applyBorder="1" applyAlignment="1"/>
    <xf numFmtId="0" fontId="3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7" fontId="3" fillId="0" borderId="3" xfId="0" applyNumberFormat="1" applyFont="1" applyBorder="1" applyAlignment="1">
      <alignment horizontal="left"/>
    </xf>
    <xf numFmtId="167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167" fontId="3" fillId="0" borderId="3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6" borderId="0" xfId="0" applyFont="1" applyFill="1" applyAlignment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165" fontId="3" fillId="7" borderId="0" xfId="0" applyNumberFormat="1" applyFont="1" applyFill="1" applyAlignment="1">
      <alignment horizontal="right" vertical="center"/>
    </xf>
    <xf numFmtId="0" fontId="3" fillId="7" borderId="2" xfId="0" applyFont="1" applyFill="1" applyBorder="1" applyAlignment="1">
      <alignment vertical="center"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left" vertical="center" wrapText="1"/>
    </xf>
    <xf numFmtId="165" fontId="3" fillId="7" borderId="2" xfId="0" applyNumberFormat="1" applyFont="1" applyFill="1" applyBorder="1" applyAlignment="1">
      <alignment horizontal="right" vertical="center"/>
    </xf>
    <xf numFmtId="0" fontId="3" fillId="7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L98"/>
  <sheetViews>
    <sheetView view="pageBreakPreview" topLeftCell="A75" zoomScaleSheetLayoutView="100" workbookViewId="0">
      <selection activeCell="B67" sqref="B67:B71"/>
    </sheetView>
  </sheetViews>
  <sheetFormatPr defaultRowHeight="15" customHeight="1" outlineLevelCol="1"/>
  <cols>
    <col min="1" max="1" width="4" style="4" customWidth="1"/>
    <col min="2" max="2" width="72.7109375" style="4" bestFit="1" customWidth="1"/>
    <col min="3" max="3" width="35.7109375" style="4" customWidth="1" outlineLevel="1"/>
    <col min="4" max="5" width="8.7109375" style="4" customWidth="1"/>
    <col min="6" max="6" width="11.5703125" style="4" customWidth="1"/>
    <col min="7" max="16" width="8.7109375" style="4" customWidth="1"/>
    <col min="17" max="16384" width="9.140625" style="4"/>
  </cols>
  <sheetData>
    <row r="1" spans="1:12" ht="30" customHeight="1">
      <c r="B1" s="8" t="s">
        <v>57</v>
      </c>
    </row>
    <row r="2" spans="1:12" ht="15" customHeight="1">
      <c r="A2" s="3">
        <v>1</v>
      </c>
      <c r="B2" s="50" t="s">
        <v>52</v>
      </c>
      <c r="C2" s="3" t="s">
        <v>46</v>
      </c>
      <c r="D2" s="3"/>
    </row>
    <row r="3" spans="1:12" ht="15" customHeight="1">
      <c r="A3" s="3">
        <v>2</v>
      </c>
      <c r="B3" s="43" t="s">
        <v>120</v>
      </c>
      <c r="C3" s="1" t="s">
        <v>66</v>
      </c>
      <c r="D3" s="57">
        <v>15</v>
      </c>
      <c r="I3" s="21"/>
    </row>
    <row r="4" spans="1:12" ht="15" customHeight="1">
      <c r="A4" s="3">
        <v>4</v>
      </c>
      <c r="B4" s="47" t="s">
        <v>9</v>
      </c>
      <c r="C4" s="30" t="s">
        <v>72</v>
      </c>
      <c r="D4" s="27">
        <v>0</v>
      </c>
      <c r="I4" s="22"/>
    </row>
    <row r="5" spans="1:12" ht="15" customHeight="1">
      <c r="A5" s="3">
        <v>5</v>
      </c>
      <c r="B5" s="47" t="s">
        <v>10</v>
      </c>
      <c r="C5" s="30" t="s">
        <v>41</v>
      </c>
      <c r="D5" s="27">
        <v>0</v>
      </c>
      <c r="I5" s="22"/>
    </row>
    <row r="6" spans="1:12" ht="15" customHeight="1">
      <c r="A6" s="3">
        <v>6</v>
      </c>
      <c r="B6" s="47" t="s">
        <v>11</v>
      </c>
      <c r="C6" s="30" t="s">
        <v>42</v>
      </c>
      <c r="D6" s="27">
        <v>0</v>
      </c>
      <c r="I6" s="23"/>
    </row>
    <row r="7" spans="1:12" ht="15" customHeight="1">
      <c r="A7" s="3">
        <v>7</v>
      </c>
      <c r="B7" s="47" t="s">
        <v>12</v>
      </c>
      <c r="C7" s="3" t="s">
        <v>43</v>
      </c>
      <c r="D7" s="27">
        <v>0</v>
      </c>
      <c r="I7" s="22"/>
    </row>
    <row r="8" spans="1:12" ht="15" customHeight="1">
      <c r="A8" s="3">
        <v>9</v>
      </c>
      <c r="B8" s="47" t="s">
        <v>127</v>
      </c>
      <c r="C8" s="30" t="s">
        <v>71</v>
      </c>
      <c r="D8" s="27"/>
      <c r="I8" s="23"/>
    </row>
    <row r="9" spans="1:12" ht="15" customHeight="1">
      <c r="A9" s="3">
        <v>10</v>
      </c>
      <c r="B9" s="54" t="s">
        <v>74</v>
      </c>
      <c r="C9" s="3" t="s">
        <v>46</v>
      </c>
      <c r="D9" s="3"/>
      <c r="I9" s="21"/>
    </row>
    <row r="10" spans="1:12" ht="15" customHeight="1">
      <c r="A10" s="3">
        <v>11</v>
      </c>
      <c r="B10" s="43" t="s">
        <v>69</v>
      </c>
      <c r="C10" s="3" t="s">
        <v>46</v>
      </c>
      <c r="D10" s="3"/>
    </row>
    <row r="11" spans="1:12" ht="15" customHeight="1">
      <c r="A11" s="3">
        <v>12</v>
      </c>
      <c r="B11" s="43" t="s">
        <v>70</v>
      </c>
      <c r="C11" s="3" t="s">
        <v>46</v>
      </c>
      <c r="D11" s="3"/>
    </row>
    <row r="12" spans="1:12" ht="15" customHeight="1">
      <c r="A12" s="3">
        <v>13</v>
      </c>
      <c r="B12" s="48" t="s">
        <v>15</v>
      </c>
      <c r="C12" s="3" t="s">
        <v>45</v>
      </c>
      <c r="D12" s="27">
        <v>72</v>
      </c>
      <c r="E12" s="13">
        <v>54</v>
      </c>
      <c r="F12" s="13">
        <v>45</v>
      </c>
      <c r="G12" s="13">
        <v>20</v>
      </c>
      <c r="H12" s="13"/>
      <c r="I12" s="13"/>
      <c r="J12" s="13"/>
      <c r="K12" s="13"/>
      <c r="L12" s="13"/>
    </row>
    <row r="13" spans="1:12" ht="15" customHeight="1">
      <c r="A13" s="3">
        <v>14</v>
      </c>
      <c r="B13" s="48" t="s">
        <v>14</v>
      </c>
      <c r="C13" s="3" t="s">
        <v>45</v>
      </c>
      <c r="D13" s="27">
        <v>20</v>
      </c>
      <c r="E13" s="13"/>
      <c r="F13" s="13"/>
    </row>
    <row r="14" spans="1:12" ht="15" customHeight="1">
      <c r="A14" s="3"/>
      <c r="B14" s="51" t="s">
        <v>13</v>
      </c>
      <c r="C14" s="3" t="s">
        <v>46</v>
      </c>
      <c r="D14" s="27"/>
      <c r="I14" s="22"/>
    </row>
    <row r="15" spans="1:12" s="12" customFormat="1" ht="15" customHeight="1">
      <c r="A15" s="28"/>
      <c r="B15" s="45"/>
      <c r="C15" s="28"/>
      <c r="D15" s="46"/>
      <c r="I15" s="22"/>
    </row>
    <row r="16" spans="1:12" ht="15" customHeight="1">
      <c r="A16" s="3">
        <v>1</v>
      </c>
      <c r="B16" s="52" t="s">
        <v>53</v>
      </c>
      <c r="C16" s="3" t="s">
        <v>46</v>
      </c>
      <c r="D16" s="3"/>
    </row>
    <row r="17" spans="1:9" ht="15" customHeight="1">
      <c r="A17" s="3">
        <v>2</v>
      </c>
      <c r="B17" s="3" t="s">
        <v>16</v>
      </c>
      <c r="C17" s="1" t="s">
        <v>66</v>
      </c>
      <c r="D17" s="27">
        <v>0</v>
      </c>
      <c r="I17" s="21"/>
    </row>
    <row r="18" spans="1:9" ht="15" customHeight="1">
      <c r="A18" s="3">
        <v>4</v>
      </c>
      <c r="B18" s="41" t="s">
        <v>68</v>
      </c>
      <c r="C18" s="1" t="s">
        <v>66</v>
      </c>
      <c r="D18" s="57">
        <v>15</v>
      </c>
      <c r="I18" s="21"/>
    </row>
    <row r="19" spans="1:9" ht="15" customHeight="1">
      <c r="A19" s="3">
        <v>5</v>
      </c>
      <c r="B19" s="41" t="s">
        <v>17</v>
      </c>
      <c r="C19" s="1" t="s">
        <v>66</v>
      </c>
      <c r="D19" s="57">
        <v>15</v>
      </c>
      <c r="I19" s="22"/>
    </row>
    <row r="20" spans="1:9" ht="15" customHeight="1">
      <c r="A20" s="3">
        <v>6</v>
      </c>
      <c r="B20" s="43" t="s">
        <v>18</v>
      </c>
      <c r="C20" s="1" t="s">
        <v>66</v>
      </c>
      <c r="D20" s="57">
        <v>35</v>
      </c>
      <c r="I20" s="21"/>
    </row>
    <row r="21" spans="1:9" ht="15" customHeight="1">
      <c r="A21" s="3">
        <v>7</v>
      </c>
      <c r="B21" s="3" t="s">
        <v>75</v>
      </c>
      <c r="C21" s="30" t="s">
        <v>85</v>
      </c>
      <c r="D21" s="27">
        <v>6</v>
      </c>
      <c r="I21" s="22"/>
    </row>
    <row r="22" spans="1:9" ht="15" customHeight="1">
      <c r="A22" s="3">
        <v>8</v>
      </c>
      <c r="B22" s="3" t="s">
        <v>76</v>
      </c>
      <c r="C22" s="30" t="s">
        <v>85</v>
      </c>
      <c r="D22" s="27">
        <v>50</v>
      </c>
      <c r="I22" s="21"/>
    </row>
    <row r="23" spans="1:9" ht="15" customHeight="1">
      <c r="A23" s="3">
        <v>9</v>
      </c>
      <c r="B23" s="47" t="s">
        <v>50</v>
      </c>
      <c r="C23" s="30" t="s">
        <v>72</v>
      </c>
      <c r="D23" s="27">
        <v>0</v>
      </c>
      <c r="I23" s="22"/>
    </row>
    <row r="24" spans="1:9" ht="15" customHeight="1">
      <c r="A24" s="3">
        <v>10</v>
      </c>
      <c r="B24" s="47" t="s">
        <v>51</v>
      </c>
      <c r="C24" s="30" t="s">
        <v>41</v>
      </c>
      <c r="D24" s="27">
        <v>0</v>
      </c>
      <c r="I24" s="23"/>
    </row>
    <row r="25" spans="1:9" ht="15" customHeight="1">
      <c r="A25" s="3">
        <v>11</v>
      </c>
      <c r="B25" s="47" t="s">
        <v>49</v>
      </c>
      <c r="C25" s="30" t="s">
        <v>42</v>
      </c>
      <c r="D25" s="27">
        <v>0</v>
      </c>
      <c r="I25" s="23"/>
    </row>
    <row r="26" spans="1:9" ht="15" customHeight="1">
      <c r="A26" s="3">
        <v>12</v>
      </c>
      <c r="B26" s="47" t="s">
        <v>48</v>
      </c>
      <c r="C26" s="3" t="s">
        <v>43</v>
      </c>
      <c r="D26" s="27">
        <v>0</v>
      </c>
      <c r="I26" s="22"/>
    </row>
    <row r="27" spans="1:9" ht="15" customHeight="1">
      <c r="A27" s="3">
        <v>13</v>
      </c>
      <c r="B27" s="47" t="s">
        <v>47</v>
      </c>
      <c r="C27" s="30" t="s">
        <v>85</v>
      </c>
      <c r="D27" s="27">
        <v>0</v>
      </c>
      <c r="I27" s="23"/>
    </row>
    <row r="28" spans="1:9" ht="15" customHeight="1">
      <c r="A28" s="3">
        <v>14</v>
      </c>
      <c r="B28" s="47" t="s">
        <v>121</v>
      </c>
      <c r="C28" s="30" t="s">
        <v>71</v>
      </c>
      <c r="D28" s="27">
        <v>5</v>
      </c>
      <c r="I28" s="22"/>
    </row>
    <row r="29" spans="1:9" ht="15" customHeight="1">
      <c r="A29" s="3">
        <v>15</v>
      </c>
      <c r="B29" s="47" t="s">
        <v>122</v>
      </c>
      <c r="C29" s="30"/>
      <c r="D29" s="27"/>
      <c r="I29" s="22"/>
    </row>
    <row r="30" spans="1:9" ht="15" customHeight="1">
      <c r="A30" s="3"/>
      <c r="B30" s="47" t="s">
        <v>128</v>
      </c>
      <c r="C30" s="30"/>
      <c r="D30" s="27"/>
      <c r="I30" s="22"/>
    </row>
    <row r="31" spans="1:9" ht="15" customHeight="1">
      <c r="A31" s="3">
        <v>16</v>
      </c>
      <c r="B31" s="49" t="s">
        <v>77</v>
      </c>
      <c r="C31" s="29" t="s">
        <v>86</v>
      </c>
      <c r="D31" s="27"/>
      <c r="I31" s="21"/>
    </row>
    <row r="32" spans="1:9" ht="15" customHeight="1">
      <c r="A32" s="3">
        <v>17</v>
      </c>
      <c r="B32" s="3" t="s">
        <v>84</v>
      </c>
      <c r="C32" s="29" t="s">
        <v>87</v>
      </c>
      <c r="D32" s="27">
        <v>25</v>
      </c>
      <c r="I32" s="21"/>
    </row>
    <row r="33" spans="1:9" ht="15" customHeight="1">
      <c r="A33" s="3">
        <v>12</v>
      </c>
      <c r="B33" s="48" t="s">
        <v>14</v>
      </c>
      <c r="C33" s="3" t="s">
        <v>45</v>
      </c>
      <c r="D33" s="27">
        <v>20</v>
      </c>
      <c r="E33" s="13"/>
      <c r="F33" s="13"/>
    </row>
    <row r="34" spans="1:9" ht="15" customHeight="1">
      <c r="A34" s="3">
        <v>18</v>
      </c>
      <c r="B34" s="53" t="s">
        <v>124</v>
      </c>
      <c r="C34" s="3" t="s">
        <v>46</v>
      </c>
      <c r="D34" s="3"/>
    </row>
    <row r="35" spans="1:9" ht="15" customHeight="1">
      <c r="A35" s="3"/>
      <c r="B35" s="3"/>
      <c r="C35" s="29"/>
      <c r="D35" s="27"/>
      <c r="I35" s="21"/>
    </row>
    <row r="36" spans="1:9" ht="15" customHeight="1">
      <c r="A36" s="3">
        <v>1</v>
      </c>
      <c r="B36" s="52" t="s">
        <v>54</v>
      </c>
      <c r="C36" s="3" t="s">
        <v>46</v>
      </c>
      <c r="D36" s="3"/>
    </row>
    <row r="37" spans="1:9" ht="15" customHeight="1">
      <c r="A37" s="3">
        <v>2</v>
      </c>
      <c r="B37" s="28" t="s">
        <v>78</v>
      </c>
      <c r="C37" s="30" t="s">
        <v>85</v>
      </c>
      <c r="D37" s="27">
        <v>100</v>
      </c>
      <c r="I37" s="21"/>
    </row>
    <row r="38" spans="1:9" ht="15" customHeight="1">
      <c r="A38" s="3">
        <v>3</v>
      </c>
      <c r="B38" s="28" t="s">
        <v>125</v>
      </c>
      <c r="C38" s="30" t="s">
        <v>85</v>
      </c>
      <c r="D38" s="27">
        <v>256</v>
      </c>
    </row>
    <row r="39" spans="1:9" ht="15" customHeight="1">
      <c r="A39" s="3">
        <v>4</v>
      </c>
      <c r="B39" s="28" t="s">
        <v>126</v>
      </c>
      <c r="C39" s="30" t="s">
        <v>85</v>
      </c>
      <c r="D39" s="27">
        <v>265</v>
      </c>
    </row>
    <row r="40" spans="1:9" ht="15" customHeight="1">
      <c r="A40" s="3">
        <v>5</v>
      </c>
      <c r="B40" s="28" t="s">
        <v>79</v>
      </c>
      <c r="C40" s="3"/>
      <c r="D40" s="27">
        <v>25</v>
      </c>
      <c r="I40" s="21"/>
    </row>
    <row r="41" spans="1:9" ht="15" customHeight="1">
      <c r="A41" s="3">
        <v>6</v>
      </c>
      <c r="B41" s="28" t="s">
        <v>80</v>
      </c>
      <c r="C41" s="3" t="s">
        <v>43</v>
      </c>
      <c r="D41" s="27">
        <v>45</v>
      </c>
      <c r="I41" s="21"/>
    </row>
    <row r="42" spans="1:9" ht="15" customHeight="1">
      <c r="A42" s="3">
        <v>7</v>
      </c>
      <c r="B42" s="28" t="s">
        <v>81</v>
      </c>
      <c r="C42" s="30" t="s">
        <v>85</v>
      </c>
      <c r="D42" s="27">
        <v>98</v>
      </c>
      <c r="I42" s="21"/>
    </row>
    <row r="43" spans="1:9" ht="15" customHeight="1">
      <c r="A43" s="3">
        <v>8</v>
      </c>
      <c r="B43" s="47" t="s">
        <v>122</v>
      </c>
      <c r="C43" s="30"/>
      <c r="D43" s="27"/>
      <c r="I43" s="22"/>
    </row>
    <row r="44" spans="1:9" ht="15" customHeight="1">
      <c r="A44" s="3">
        <v>9</v>
      </c>
      <c r="B44" s="28" t="s">
        <v>82</v>
      </c>
      <c r="C44" s="30" t="s">
        <v>85</v>
      </c>
      <c r="D44" s="27">
        <v>126</v>
      </c>
      <c r="I44" s="21"/>
    </row>
    <row r="45" spans="1:9" ht="15" customHeight="1">
      <c r="A45" s="3">
        <v>10</v>
      </c>
      <c r="B45" s="28" t="s">
        <v>83</v>
      </c>
      <c r="C45" s="30" t="s">
        <v>72</v>
      </c>
      <c r="D45" s="27">
        <v>365</v>
      </c>
      <c r="I45" s="21"/>
    </row>
    <row r="46" spans="1:9" ht="15" customHeight="1">
      <c r="A46" s="3">
        <v>11</v>
      </c>
      <c r="B46" s="48" t="s">
        <v>14</v>
      </c>
      <c r="C46" s="3" t="s">
        <v>45</v>
      </c>
      <c r="D46" s="27">
        <v>20</v>
      </c>
      <c r="E46" s="13"/>
      <c r="F46" s="13"/>
    </row>
    <row r="47" spans="1:9" ht="15" customHeight="1">
      <c r="A47" s="3">
        <v>12</v>
      </c>
      <c r="B47" s="53" t="s">
        <v>63</v>
      </c>
      <c r="C47" s="3" t="s">
        <v>46</v>
      </c>
      <c r="D47" s="3"/>
    </row>
    <row r="48" spans="1:9" ht="15" customHeight="1">
      <c r="A48" s="3"/>
      <c r="B48" s="3"/>
      <c r="C48" s="29"/>
      <c r="D48" s="27"/>
      <c r="I48" s="21"/>
    </row>
    <row r="49" spans="1:9" ht="15" customHeight="1">
      <c r="A49" s="3"/>
      <c r="B49" s="3"/>
      <c r="C49" s="29"/>
      <c r="D49" s="27"/>
      <c r="I49" s="21"/>
    </row>
    <row r="50" spans="1:9" ht="15" customHeight="1">
      <c r="A50" s="3"/>
      <c r="B50" s="28" t="s">
        <v>108</v>
      </c>
      <c r="C50" s="3" t="s">
        <v>46</v>
      </c>
      <c r="D50" s="3"/>
    </row>
    <row r="51" spans="1:9" ht="15" customHeight="1">
      <c r="A51" s="3"/>
      <c r="B51" s="28" t="s">
        <v>55</v>
      </c>
      <c r="C51" s="3" t="s">
        <v>46</v>
      </c>
      <c r="D51" s="3"/>
    </row>
    <row r="52" spans="1:9" ht="15" customHeight="1">
      <c r="A52" s="3"/>
      <c r="B52" s="28" t="s">
        <v>56</v>
      </c>
      <c r="C52" s="3" t="s">
        <v>46</v>
      </c>
      <c r="D52" s="3"/>
    </row>
    <row r="53" spans="1:9" ht="15" customHeight="1">
      <c r="A53" s="3"/>
      <c r="B53" s="28" t="s">
        <v>58</v>
      </c>
      <c r="C53" s="3" t="s">
        <v>46</v>
      </c>
      <c r="D53" s="3"/>
    </row>
    <row r="54" spans="1:9" ht="15" customHeight="1">
      <c r="A54" s="3"/>
      <c r="B54" s="28" t="s">
        <v>59</v>
      </c>
      <c r="C54" s="3" t="s">
        <v>46</v>
      </c>
      <c r="D54" s="3"/>
    </row>
    <row r="55" spans="1:9" ht="15" customHeight="1">
      <c r="A55" s="3"/>
      <c r="B55" s="28" t="s">
        <v>60</v>
      </c>
      <c r="C55" s="3" t="s">
        <v>46</v>
      </c>
      <c r="D55" s="3"/>
    </row>
    <row r="56" spans="1:9" ht="15" customHeight="1">
      <c r="A56" s="3"/>
      <c r="B56" s="28" t="s">
        <v>61</v>
      </c>
      <c r="C56" s="3" t="s">
        <v>46</v>
      </c>
      <c r="D56" s="3"/>
    </row>
    <row r="57" spans="1:9" ht="15" customHeight="1">
      <c r="A57" s="3"/>
      <c r="B57" s="28" t="s">
        <v>62</v>
      </c>
      <c r="C57" s="3" t="s">
        <v>46</v>
      </c>
      <c r="D57" s="3"/>
    </row>
    <row r="58" spans="1:9" ht="15" customHeight="1">
      <c r="A58" s="3"/>
      <c r="B58" s="28" t="s">
        <v>64</v>
      </c>
      <c r="C58" s="3" t="s">
        <v>46</v>
      </c>
      <c r="D58" s="3"/>
    </row>
    <row r="59" spans="1:9" ht="15" customHeight="1">
      <c r="A59" s="3"/>
      <c r="B59" s="28" t="s">
        <v>65</v>
      </c>
      <c r="C59" s="3" t="s">
        <v>46</v>
      </c>
      <c r="D59" s="3"/>
    </row>
    <row r="60" spans="1:9" ht="15" customHeight="1">
      <c r="A60" s="3"/>
      <c r="B60" s="28" t="s">
        <v>88</v>
      </c>
      <c r="C60" s="3" t="s">
        <v>46</v>
      </c>
      <c r="D60" s="3"/>
    </row>
    <row r="61" spans="1:9" ht="15" customHeight="1">
      <c r="A61" s="3"/>
      <c r="B61" s="28" t="s">
        <v>123</v>
      </c>
      <c r="C61" s="3" t="s">
        <v>46</v>
      </c>
      <c r="D61" s="3"/>
    </row>
    <row r="62" spans="1:9" ht="15" customHeight="1">
      <c r="A62" s="3"/>
      <c r="B62" s="42" t="s">
        <v>89</v>
      </c>
      <c r="C62" s="3" t="s">
        <v>46</v>
      </c>
      <c r="D62" s="3"/>
    </row>
    <row r="63" spans="1:9" ht="15" customHeight="1">
      <c r="A63" s="3"/>
      <c r="B63" s="44" t="s">
        <v>73</v>
      </c>
      <c r="C63" s="3" t="s">
        <v>46</v>
      </c>
      <c r="D63" s="3"/>
      <c r="I63" s="21"/>
    </row>
    <row r="64" spans="1:9" ht="15" customHeight="1">
      <c r="B64" s="10"/>
      <c r="C64" s="16"/>
      <c r="D64" s="17"/>
    </row>
    <row r="65" spans="2:7" ht="15" customHeight="1">
      <c r="B65" s="11"/>
      <c r="C65" s="14"/>
      <c r="D65" s="13"/>
    </row>
    <row r="66" spans="2:7" ht="30" customHeight="1">
      <c r="B66" s="18" t="s">
        <v>0</v>
      </c>
    </row>
    <row r="67" spans="2:7" ht="15" customHeight="1">
      <c r="B67" s="9" t="s">
        <v>4</v>
      </c>
      <c r="C67" s="9"/>
      <c r="D67" s="9"/>
      <c r="E67" s="9"/>
      <c r="F67" s="9"/>
      <c r="G67" s="9"/>
    </row>
    <row r="68" spans="2:7" ht="15" customHeight="1">
      <c r="B68" s="9" t="s">
        <v>1</v>
      </c>
      <c r="C68" s="10"/>
      <c r="D68" s="10"/>
      <c r="E68" s="10"/>
      <c r="F68" s="9"/>
      <c r="G68" s="9"/>
    </row>
    <row r="69" spans="2:7" ht="15" customHeight="1">
      <c r="B69" s="9" t="s">
        <v>2</v>
      </c>
      <c r="C69" s="10"/>
      <c r="D69" s="10"/>
      <c r="E69" s="10"/>
      <c r="F69" s="10"/>
      <c r="G69" s="9"/>
    </row>
    <row r="70" spans="2:7" ht="15" customHeight="1">
      <c r="B70" s="9" t="s">
        <v>3</v>
      </c>
      <c r="C70" s="10"/>
      <c r="D70" s="10"/>
      <c r="E70" s="10"/>
      <c r="F70" s="10"/>
      <c r="G70" s="9"/>
    </row>
    <row r="71" spans="2:7" ht="15" customHeight="1">
      <c r="B71" s="10" t="s">
        <v>129</v>
      </c>
      <c r="C71" s="10"/>
      <c r="D71" s="10"/>
      <c r="E71" s="10"/>
      <c r="F71" s="10"/>
      <c r="G71" s="10"/>
    </row>
    <row r="73" spans="2:7" ht="30" customHeight="1">
      <c r="B73" s="8" t="s">
        <v>110</v>
      </c>
    </row>
    <row r="74" spans="2:7" ht="15" customHeight="1">
      <c r="B74" s="4" t="s">
        <v>5</v>
      </c>
    </row>
    <row r="75" spans="2:7" ht="15" customHeight="1">
      <c r="B75" s="4" t="s">
        <v>6</v>
      </c>
    </row>
    <row r="76" spans="2:7" ht="15" customHeight="1">
      <c r="B76" s="4" t="s">
        <v>7</v>
      </c>
    </row>
    <row r="78" spans="2:7" ht="30" customHeight="1">
      <c r="B78" s="8" t="s">
        <v>111</v>
      </c>
    </row>
    <row r="79" spans="2:7" ht="15" customHeight="1">
      <c r="B79" s="4" t="s">
        <v>39</v>
      </c>
    </row>
    <row r="80" spans="2:7" ht="15" customHeight="1">
      <c r="B80" s="4" t="s">
        <v>8</v>
      </c>
    </row>
    <row r="82" spans="2:6" ht="30" customHeight="1">
      <c r="B82" s="19" t="s">
        <v>109</v>
      </c>
      <c r="C82" s="20"/>
      <c r="D82" s="19" t="s">
        <v>28</v>
      </c>
      <c r="E82" s="19" t="s">
        <v>29</v>
      </c>
      <c r="F82" s="8" t="s">
        <v>107</v>
      </c>
    </row>
    <row r="83" spans="2:6" ht="15" customHeight="1">
      <c r="B83" s="4" t="s">
        <v>30</v>
      </c>
      <c r="D83" s="25">
        <v>0.2</v>
      </c>
      <c r="E83" s="26">
        <v>0.3</v>
      </c>
      <c r="F83" s="2" t="s">
        <v>99</v>
      </c>
    </row>
    <row r="84" spans="2:6" ht="15" customHeight="1">
      <c r="B84" s="4" t="s">
        <v>27</v>
      </c>
      <c r="D84" s="25">
        <v>0.3</v>
      </c>
      <c r="E84" s="26">
        <v>0.5</v>
      </c>
      <c r="F84" s="2" t="s">
        <v>99</v>
      </c>
    </row>
    <row r="85" spans="2:6" ht="15" customHeight="1">
      <c r="B85" s="4" t="s">
        <v>31</v>
      </c>
      <c r="D85" s="25">
        <v>0.4</v>
      </c>
      <c r="E85" s="26">
        <v>1</v>
      </c>
      <c r="F85" s="2" t="s">
        <v>100</v>
      </c>
    </row>
    <row r="86" spans="2:6" ht="15" customHeight="1">
      <c r="B86" s="4" t="s">
        <v>32</v>
      </c>
      <c r="D86" s="25">
        <v>0.5</v>
      </c>
      <c r="E86" s="26">
        <v>1.5</v>
      </c>
      <c r="F86" s="2" t="s">
        <v>102</v>
      </c>
    </row>
    <row r="87" spans="2:6" ht="15" customHeight="1">
      <c r="B87" s="4" t="s">
        <v>33</v>
      </c>
      <c r="D87" s="25">
        <v>0.6</v>
      </c>
      <c r="E87" s="26">
        <v>1.7</v>
      </c>
      <c r="F87" s="2" t="s">
        <v>100</v>
      </c>
    </row>
    <row r="88" spans="2:6" ht="15" customHeight="1">
      <c r="B88" s="4" t="s">
        <v>34</v>
      </c>
      <c r="D88" s="25">
        <v>0.7</v>
      </c>
      <c r="E88" s="26">
        <v>2.5</v>
      </c>
      <c r="F88" s="2" t="s">
        <v>101</v>
      </c>
    </row>
    <row r="89" spans="2:6" ht="15" customHeight="1">
      <c r="B89" s="4" t="s">
        <v>35</v>
      </c>
      <c r="D89" s="25">
        <v>0.8</v>
      </c>
      <c r="E89" s="26">
        <v>4.2</v>
      </c>
      <c r="F89" s="2" t="s">
        <v>103</v>
      </c>
    </row>
    <row r="90" spans="2:6" ht="15" customHeight="1">
      <c r="B90" s="4" t="s">
        <v>36</v>
      </c>
      <c r="D90" s="25">
        <v>0.6</v>
      </c>
      <c r="E90" s="26">
        <v>2.1</v>
      </c>
      <c r="F90" s="2" t="s">
        <v>101</v>
      </c>
    </row>
    <row r="92" spans="2:6" ht="30" customHeight="1">
      <c r="B92" s="8" t="s">
        <v>44</v>
      </c>
    </row>
    <row r="93" spans="2:6" ht="15" customHeight="1">
      <c r="B93" s="4" t="s">
        <v>38</v>
      </c>
    </row>
    <row r="94" spans="2:6" ht="15" customHeight="1">
      <c r="B94" s="4" t="s">
        <v>37</v>
      </c>
    </row>
    <row r="96" spans="2:6" ht="30" customHeight="1">
      <c r="B96" s="67" t="s">
        <v>153</v>
      </c>
    </row>
    <row r="97" spans="2:2" ht="15" customHeight="1">
      <c r="B97" s="4" t="s">
        <v>154</v>
      </c>
    </row>
    <row r="98" spans="2:2" ht="15" customHeight="1">
      <c r="B98" s="4" t="s">
        <v>155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7" max="3" man="1"/>
    <brk id="65" max="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Q29"/>
  <sheetViews>
    <sheetView view="pageBreakPreview" topLeftCell="A3" zoomScaleSheetLayoutView="100" workbookViewId="0">
      <selection activeCell="E33" sqref="E33"/>
    </sheetView>
  </sheetViews>
  <sheetFormatPr defaultRowHeight="12.75" outlineLevelCol="1"/>
  <cols>
    <col min="1" max="1" width="2.7109375" style="2" customWidth="1"/>
    <col min="2" max="2" width="21.7109375" style="2" customWidth="1"/>
    <col min="3" max="4" width="4.7109375" style="2" customWidth="1" outlineLevel="1"/>
    <col min="5" max="5" width="15.85546875" style="2" customWidth="1" outlineLevel="1"/>
    <col min="6" max="6" width="14.7109375" style="2" customWidth="1"/>
    <col min="7" max="7" width="2.7109375" style="2" customWidth="1"/>
    <col min="8" max="8" width="31.7109375" style="2" customWidth="1"/>
    <col min="9" max="9" width="10.7109375" style="2" customWidth="1"/>
    <col min="10" max="10" width="2.7109375" style="2" customWidth="1"/>
    <col min="11" max="14" width="9.140625" style="2"/>
    <col min="15" max="15" width="13.140625" style="2" customWidth="1"/>
    <col min="16" max="16384" width="9.140625" style="2"/>
  </cols>
  <sheetData>
    <row r="1" spans="1:17" ht="15" customHeight="1">
      <c r="A1" s="40" t="s">
        <v>19</v>
      </c>
    </row>
    <row r="2" spans="1:17" ht="15" customHeight="1">
      <c r="A2" s="2" t="s">
        <v>20</v>
      </c>
      <c r="M2" s="6"/>
      <c r="N2" s="6"/>
      <c r="O2" s="6"/>
      <c r="P2" s="6"/>
      <c r="Q2" s="6"/>
    </row>
    <row r="3" spans="1:17" ht="15" customHeight="1">
      <c r="A3" s="2" t="s">
        <v>113</v>
      </c>
      <c r="M3" s="6"/>
      <c r="N3" s="6"/>
      <c r="O3" s="6"/>
      <c r="P3" s="6"/>
      <c r="Q3" s="6"/>
    </row>
    <row r="4" spans="1:17" ht="15" customHeight="1">
      <c r="M4" s="6"/>
      <c r="N4" s="6"/>
      <c r="O4" s="6"/>
      <c r="P4" s="6"/>
      <c r="Q4" s="6"/>
    </row>
    <row r="5" spans="1:17" ht="15" customHeight="1">
      <c r="A5" s="85" t="s">
        <v>93</v>
      </c>
      <c r="B5" s="85"/>
      <c r="F5" s="86" t="s">
        <v>94</v>
      </c>
      <c r="G5" s="86"/>
      <c r="M5" s="6"/>
      <c r="N5" s="6"/>
      <c r="O5" s="6"/>
      <c r="P5" s="6"/>
      <c r="Q5" s="6"/>
    </row>
    <row r="6" spans="1:17" ht="15" customHeight="1">
      <c r="F6" s="7"/>
      <c r="G6" s="7"/>
      <c r="M6" s="6"/>
      <c r="N6" s="6"/>
      <c r="O6" s="6"/>
      <c r="P6" s="6"/>
      <c r="Q6" s="6"/>
    </row>
    <row r="7" spans="1:17" ht="15" customHeight="1">
      <c r="A7" s="31" t="s">
        <v>91</v>
      </c>
      <c r="B7" s="2" t="s">
        <v>92</v>
      </c>
      <c r="F7" s="7"/>
      <c r="G7" s="7"/>
      <c r="M7" s="6"/>
      <c r="N7" s="6"/>
      <c r="O7" s="6"/>
      <c r="P7" s="6"/>
      <c r="Q7" s="6"/>
    </row>
    <row r="8" spans="1:17" ht="15" customHeight="1">
      <c r="A8" s="31"/>
      <c r="F8" s="7"/>
      <c r="G8" s="7"/>
      <c r="M8" s="6"/>
      <c r="N8" s="6"/>
      <c r="O8" s="6"/>
      <c r="P8" s="6"/>
      <c r="Q8" s="6"/>
    </row>
    <row r="9" spans="1:17" ht="15" customHeight="1">
      <c r="A9" s="85" t="s">
        <v>21</v>
      </c>
      <c r="B9" s="85"/>
      <c r="C9" s="31"/>
      <c r="D9" s="31"/>
      <c r="E9" s="31"/>
      <c r="F9" s="86" t="s">
        <v>25</v>
      </c>
      <c r="G9" s="86"/>
      <c r="M9" s="6"/>
      <c r="N9" s="6"/>
      <c r="O9" s="6"/>
      <c r="P9" s="6"/>
      <c r="Q9" s="6"/>
    </row>
    <row r="10" spans="1:17" ht="15" customHeight="1">
      <c r="A10" s="85" t="s">
        <v>22</v>
      </c>
      <c r="B10" s="85"/>
      <c r="C10" s="31"/>
      <c r="D10" s="31"/>
      <c r="E10" s="31"/>
      <c r="F10" s="87" t="s">
        <v>26</v>
      </c>
      <c r="G10" s="87"/>
      <c r="H10" s="32"/>
      <c r="M10" s="6"/>
      <c r="N10" s="6"/>
      <c r="O10" s="6"/>
      <c r="P10" s="6"/>
      <c r="Q10" s="6"/>
    </row>
    <row r="11" spans="1:17" ht="15" customHeight="1">
      <c r="A11" s="85" t="s">
        <v>23</v>
      </c>
      <c r="B11" s="85"/>
      <c r="C11" s="31"/>
      <c r="D11" s="31"/>
      <c r="E11" s="31"/>
      <c r="F11" s="88">
        <v>150</v>
      </c>
      <c r="G11" s="88"/>
      <c r="M11" s="6"/>
      <c r="N11" s="6"/>
      <c r="O11" s="6"/>
      <c r="P11" s="6"/>
      <c r="Q11" s="6"/>
    </row>
    <row r="12" spans="1:17" ht="15" customHeight="1">
      <c r="A12" s="85" t="s">
        <v>118</v>
      </c>
      <c r="B12" s="85"/>
      <c r="C12" s="31"/>
      <c r="D12" s="31"/>
      <c r="E12" s="31"/>
      <c r="F12" s="93">
        <v>1</v>
      </c>
      <c r="G12" s="93"/>
      <c r="M12" s="6"/>
      <c r="N12" s="6"/>
      <c r="O12" s="6"/>
      <c r="P12" s="6"/>
      <c r="Q12" s="6"/>
    </row>
    <row r="13" spans="1:17" ht="15" customHeight="1">
      <c r="A13" s="85" t="s">
        <v>114</v>
      </c>
      <c r="B13" s="85"/>
      <c r="C13" s="31"/>
      <c r="D13" s="31"/>
      <c r="E13" s="31"/>
      <c r="F13" s="94">
        <v>3</v>
      </c>
      <c r="G13" s="94"/>
      <c r="H13" s="32"/>
      <c r="M13" s="6"/>
      <c r="N13" s="6"/>
      <c r="O13" s="6"/>
      <c r="P13" s="6"/>
      <c r="Q13" s="6"/>
    </row>
    <row r="14" spans="1:17" ht="15" customHeight="1">
      <c r="A14" s="5"/>
      <c r="B14" s="5" t="s">
        <v>24</v>
      </c>
      <c r="C14" s="25"/>
      <c r="D14" s="26"/>
      <c r="E14" s="26"/>
      <c r="F14" s="92" t="s">
        <v>2</v>
      </c>
      <c r="G14" s="92"/>
      <c r="H14" s="24"/>
      <c r="M14" s="6"/>
      <c r="N14" s="34"/>
      <c r="O14" s="6"/>
      <c r="P14" s="6"/>
      <c r="Q14" s="6"/>
    </row>
    <row r="15" spans="1:17" ht="15" customHeight="1">
      <c r="A15" s="84" t="s">
        <v>116</v>
      </c>
      <c r="B15" s="84"/>
      <c r="C15" s="25"/>
      <c r="D15" s="25"/>
      <c r="E15" s="25"/>
      <c r="F15" s="92">
        <f>ЛУ!F21</f>
        <v>150</v>
      </c>
      <c r="G15" s="92"/>
      <c r="H15" s="4"/>
      <c r="M15" s="6"/>
      <c r="N15" s="34"/>
      <c r="O15" s="6"/>
      <c r="P15" s="6"/>
      <c r="Q15" s="6"/>
    </row>
    <row r="16" spans="1:17" ht="15" customHeight="1">
      <c r="A16" s="84" t="s">
        <v>115</v>
      </c>
      <c r="B16" s="84"/>
      <c r="C16" s="25"/>
      <c r="D16" s="26"/>
      <c r="E16" s="26"/>
      <c r="F16" s="92">
        <f>F15*0.75</f>
        <v>112.5</v>
      </c>
      <c r="G16" s="92"/>
      <c r="H16" s="24"/>
      <c r="M16" s="6"/>
      <c r="N16" s="34"/>
      <c r="O16" s="6"/>
      <c r="P16" s="6"/>
      <c r="Q16" s="6"/>
    </row>
    <row r="17" spans="1:17" ht="15" customHeight="1">
      <c r="M17" s="6"/>
      <c r="N17" s="34"/>
      <c r="O17" s="6"/>
      <c r="P17" s="6"/>
      <c r="Q17" s="6"/>
    </row>
    <row r="18" spans="1:17" ht="15" customHeight="1">
      <c r="A18" s="77" t="s">
        <v>119</v>
      </c>
      <c r="B18" s="77"/>
      <c r="C18" s="77"/>
      <c r="D18" s="77"/>
      <c r="E18" s="77"/>
      <c r="F18" s="77"/>
      <c r="G18" s="77"/>
      <c r="H18" s="77"/>
      <c r="I18" s="77"/>
      <c r="J18" s="77"/>
      <c r="M18" s="6"/>
      <c r="N18" s="34"/>
      <c r="O18" s="6"/>
      <c r="P18" s="6"/>
      <c r="Q18" s="6"/>
    </row>
    <row r="19" spans="1:17" ht="15" customHeight="1">
      <c r="M19" s="6"/>
      <c r="N19" s="34"/>
      <c r="O19" s="6"/>
      <c r="P19" s="6"/>
      <c r="Q19" s="6"/>
    </row>
    <row r="20" spans="1:17" ht="30" customHeight="1">
      <c r="B20" s="82" t="s">
        <v>14</v>
      </c>
      <c r="C20" s="82"/>
      <c r="D20" s="82"/>
      <c r="E20" s="82"/>
      <c r="F20" s="82"/>
      <c r="H20" s="35" t="str">
        <f t="shared" ref="H20:H27" si="0">VLOOKUP(B20,Документи_цене,2,0)</f>
        <v>Градска управа града Зворника</v>
      </c>
      <c r="I20" s="36">
        <f t="shared" ref="I20:I27" si="1">VLOOKUP(B20,Документи_цене,3,0)</f>
        <v>20</v>
      </c>
      <c r="M20" s="6"/>
      <c r="N20" s="34"/>
      <c r="O20" s="6"/>
      <c r="P20" s="6"/>
      <c r="Q20" s="6"/>
    </row>
    <row r="21" spans="1:17" ht="30" customHeight="1">
      <c r="B21" s="82" t="s">
        <v>15</v>
      </c>
      <c r="C21" s="82"/>
      <c r="D21" s="82"/>
      <c r="E21" s="82"/>
      <c r="F21" s="82"/>
      <c r="H21" s="35" t="str">
        <f t="shared" si="0"/>
        <v>Градска управа града Зворника</v>
      </c>
      <c r="I21" s="36">
        <f t="shared" si="1"/>
        <v>72</v>
      </c>
    </row>
    <row r="22" spans="1:17" ht="30" customHeight="1">
      <c r="B22" s="82" t="s">
        <v>108</v>
      </c>
      <c r="C22" s="82"/>
      <c r="D22" s="82"/>
      <c r="E22" s="82"/>
      <c r="F22" s="82"/>
      <c r="H22" s="35" t="str">
        <f t="shared" si="0"/>
        <v>Одјељење за просторно уређење</v>
      </c>
      <c r="I22" s="36">
        <f t="shared" si="1"/>
        <v>0</v>
      </c>
    </row>
    <row r="23" spans="1:17" ht="30" customHeight="1">
      <c r="B23" s="82" t="s">
        <v>65</v>
      </c>
      <c r="C23" s="82"/>
      <c r="D23" s="82"/>
      <c r="E23" s="82"/>
      <c r="F23" s="82"/>
      <c r="H23" s="35" t="str">
        <f t="shared" si="0"/>
        <v>Одјељење за просторно уређење</v>
      </c>
      <c r="I23" s="36">
        <f t="shared" si="1"/>
        <v>0</v>
      </c>
    </row>
    <row r="24" spans="1:17" ht="30" customHeight="1">
      <c r="B24" s="82" t="s">
        <v>90</v>
      </c>
      <c r="C24" s="82"/>
      <c r="D24" s="82"/>
      <c r="E24" s="82"/>
      <c r="F24" s="82"/>
      <c r="H24" s="35" t="e">
        <f t="shared" si="0"/>
        <v>#N/A</v>
      </c>
      <c r="I24" s="36" t="e">
        <f t="shared" si="1"/>
        <v>#N/A</v>
      </c>
    </row>
    <row r="25" spans="1:17" ht="30" customHeight="1">
      <c r="B25" s="82" t="s">
        <v>82</v>
      </c>
      <c r="C25" s="82"/>
      <c r="D25" s="82"/>
      <c r="E25" s="82"/>
      <c r="F25" s="82"/>
      <c r="H25" s="35" t="str">
        <f t="shared" si="0"/>
        <v>Овлаштена пројектанстра кућа</v>
      </c>
      <c r="I25" s="36">
        <f t="shared" si="1"/>
        <v>126</v>
      </c>
    </row>
    <row r="26" spans="1:17" ht="30" customHeight="1">
      <c r="B26" s="82" t="s">
        <v>75</v>
      </c>
      <c r="C26" s="82"/>
      <c r="D26" s="82"/>
      <c r="E26" s="82"/>
      <c r="F26" s="82"/>
      <c r="H26" s="35" t="str">
        <f t="shared" si="0"/>
        <v>Овлаштена пројектанстра кућа</v>
      </c>
      <c r="I26" s="36">
        <f t="shared" si="1"/>
        <v>6</v>
      </c>
    </row>
    <row r="27" spans="1:17" ht="30" customHeight="1">
      <c r="B27" s="83" t="s">
        <v>60</v>
      </c>
      <c r="C27" s="83"/>
      <c r="D27" s="83"/>
      <c r="E27" s="83"/>
      <c r="F27" s="83"/>
      <c r="G27" s="15"/>
      <c r="H27" s="37" t="str">
        <f t="shared" si="0"/>
        <v>Одјељење за просторно уређење</v>
      </c>
      <c r="I27" s="38">
        <f t="shared" si="1"/>
        <v>0</v>
      </c>
    </row>
    <row r="28" spans="1:17" ht="30" customHeight="1">
      <c r="B28" s="81" t="s">
        <v>117</v>
      </c>
      <c r="C28" s="81"/>
      <c r="D28" s="81"/>
      <c r="E28" s="81"/>
      <c r="F28" s="81"/>
      <c r="G28" s="81"/>
      <c r="H28" s="81"/>
      <c r="I28" s="36" t="e">
        <f>SUM(I20:I27)</f>
        <v>#N/A</v>
      </c>
    </row>
    <row r="29" spans="1:17">
      <c r="B29" s="78"/>
      <c r="C29" s="78"/>
      <c r="D29" s="78"/>
      <c r="E29" s="78"/>
      <c r="F29" s="78"/>
      <c r="G29" s="78"/>
      <c r="H29" s="78"/>
      <c r="I29" s="78"/>
    </row>
  </sheetData>
  <dataConsolidate/>
  <mergeCells count="28">
    <mergeCell ref="A5:B5"/>
    <mergeCell ref="F5:G5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B29:I29"/>
    <mergeCell ref="F16:G16"/>
    <mergeCell ref="F14:G14"/>
    <mergeCell ref="B23:F23"/>
    <mergeCell ref="B24:F24"/>
    <mergeCell ref="B25:F25"/>
    <mergeCell ref="B26:F26"/>
    <mergeCell ref="B27:F27"/>
    <mergeCell ref="B28:H28"/>
    <mergeCell ref="A15:B15"/>
    <mergeCell ref="A16:B16"/>
    <mergeCell ref="A18:J18"/>
    <mergeCell ref="B20:F20"/>
    <mergeCell ref="B21:F21"/>
    <mergeCell ref="B22:F22"/>
    <mergeCell ref="F15:G15"/>
  </mergeCells>
  <dataValidations count="2">
    <dataValidation type="list" allowBlank="1" showInputMessage="1" showErrorMessage="1" sqref="B20:F27">
      <formula1>Документи</formula1>
    </dataValidation>
    <dataValidation type="list" allowBlank="1" showInputMessage="1" showErrorMessage="1" sqref="F14:G14">
      <formula1>Тип_објекта</formula1>
    </dataValidation>
  </dataValidations>
  <printOptions horizontalCentered="1"/>
  <pageMargins left="0.78740157480314965" right="0.59055118110236227" top="0.78740157480314965" bottom="0.78740157480314965" header="0.31496062992125984" footer="0.59055118110236227"/>
  <pageSetup paperSize="9" orientation="portrait" r:id="rId1"/>
  <headerFooter>
    <oddFooter>&amp;L&amp;"Arial,Italic"&amp;9Све приказане цијене су оквирног карактера и оне не представљају тачне трошкове поступка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18" sqref="A18"/>
    </sheetView>
  </sheetViews>
  <sheetFormatPr defaultRowHeight="15"/>
  <cols>
    <col min="1" max="1" width="33.5703125" bestFit="1" customWidth="1"/>
    <col min="2" max="2" width="17.5703125" customWidth="1"/>
    <col min="3" max="3" width="4.7109375" style="63" customWidth="1"/>
  </cols>
  <sheetData>
    <row r="1" spans="1:4">
      <c r="A1" s="55" t="s">
        <v>21</v>
      </c>
      <c r="B1" s="61"/>
    </row>
    <row r="2" spans="1:4">
      <c r="A2" s="55" t="s">
        <v>22</v>
      </c>
      <c r="B2" s="62"/>
    </row>
    <row r="3" spans="1:4">
      <c r="A3" s="55" t="s">
        <v>23</v>
      </c>
      <c r="B3" s="62"/>
    </row>
    <row r="4" spans="1:4">
      <c r="A4" s="55" t="s">
        <v>95</v>
      </c>
      <c r="B4" s="62"/>
      <c r="C4" s="64" t="s">
        <v>152</v>
      </c>
    </row>
    <row r="5" spans="1:4">
      <c r="A5" s="55" t="s">
        <v>157</v>
      </c>
      <c r="B5" s="65"/>
      <c r="C5" s="64" t="s">
        <v>152</v>
      </c>
    </row>
    <row r="6" spans="1:4">
      <c r="A6" s="55"/>
      <c r="B6" s="65"/>
      <c r="C6" s="64"/>
    </row>
    <row r="7" spans="1:4">
      <c r="A7" s="55"/>
      <c r="B7" s="65"/>
      <c r="C7" s="64"/>
    </row>
    <row r="8" spans="1:4">
      <c r="A8" s="55"/>
      <c r="B8" s="65"/>
      <c r="C8" s="64"/>
    </row>
    <row r="9" spans="1:4">
      <c r="A9" s="55"/>
      <c r="B9" s="65"/>
      <c r="C9" s="64"/>
    </row>
    <row r="10" spans="1:4">
      <c r="A10" s="55"/>
      <c r="B10" s="65"/>
      <c r="C10" s="64"/>
    </row>
    <row r="11" spans="1:4">
      <c r="A11" s="55" t="s">
        <v>153</v>
      </c>
      <c r="B11" s="66" t="s">
        <v>155</v>
      </c>
      <c r="C11" s="64" t="s">
        <v>152</v>
      </c>
      <c r="D11" t="s">
        <v>156</v>
      </c>
    </row>
    <row r="12" spans="1:4" ht="15" customHeight="1">
      <c r="A12" s="56" t="s">
        <v>97</v>
      </c>
      <c r="B12" s="96" t="s">
        <v>38</v>
      </c>
      <c r="C12" s="64" t="s">
        <v>152</v>
      </c>
    </row>
    <row r="13" spans="1:4">
      <c r="A13" s="55" t="s">
        <v>24</v>
      </c>
      <c r="B13" s="102" t="s">
        <v>2</v>
      </c>
      <c r="C13" s="64" t="s">
        <v>152</v>
      </c>
    </row>
    <row r="14" spans="1:4">
      <c r="A14" s="58" t="s">
        <v>186</v>
      </c>
    </row>
    <row r="15" spans="1:4">
      <c r="A15" s="58" t="s">
        <v>186</v>
      </c>
    </row>
    <row r="16" spans="1:4">
      <c r="A16" s="58" t="s">
        <v>186</v>
      </c>
    </row>
    <row r="17" spans="1:1">
      <c r="A17" s="58" t="s">
        <v>187</v>
      </c>
    </row>
  </sheetData>
  <dataValidations count="3">
    <dataValidation type="list" allowBlank="1" showInputMessage="1" showErrorMessage="1" sqref="B12">
      <formula1>Да_не</formula1>
    </dataValidation>
    <dataValidation type="list" allowBlank="1" showInputMessage="1" showErrorMessage="1" sqref="B11">
      <formula1>Стање_објекта</formula1>
    </dataValidation>
    <dataValidation type="list" allowBlank="1" showInputMessage="1" showErrorMessage="1" sqref="B13">
      <formula1>Тип_објекта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1"/>
  <sheetViews>
    <sheetView tabSelected="1" workbookViewId="0">
      <selection activeCell="C34" sqref="C34"/>
    </sheetView>
  </sheetViews>
  <sheetFormatPr defaultRowHeight="15" customHeight="1" outlineLevelRow="3"/>
  <cols>
    <col min="1" max="1" width="17.140625" style="68" bestFit="1" customWidth="1"/>
    <col min="2" max="2" width="9.5703125" style="68" customWidth="1"/>
    <col min="3" max="3" width="46.5703125" style="59" customWidth="1"/>
    <col min="4" max="4" width="5.28515625" style="59" customWidth="1"/>
    <col min="5" max="12" width="4.7109375" style="71" customWidth="1"/>
    <col min="13" max="16384" width="9.140625" style="59"/>
  </cols>
  <sheetData>
    <row r="1" spans="1:21" ht="15" customHeight="1">
      <c r="A1" s="70" t="s">
        <v>155</v>
      </c>
      <c r="B1" s="72">
        <v>1</v>
      </c>
      <c r="C1" s="73" t="s">
        <v>149</v>
      </c>
      <c r="D1" s="74"/>
      <c r="E1" s="75">
        <f>IF(A1=Услови!B$11,1,0)</f>
        <v>1</v>
      </c>
      <c r="F1" s="75">
        <f>IF(A1=Услови!B$12,1,0)</f>
        <v>0</v>
      </c>
      <c r="G1" s="75">
        <f>IF(A1=Услови!B$13,1,0)</f>
        <v>0</v>
      </c>
      <c r="H1" s="100"/>
      <c r="I1" s="100"/>
      <c r="J1" s="100"/>
      <c r="K1" s="100"/>
      <c r="L1" s="100"/>
      <c r="M1" s="101"/>
    </row>
    <row r="2" spans="1:21" ht="15" customHeight="1">
      <c r="A2" s="70"/>
      <c r="B2" s="68" t="s">
        <v>158</v>
      </c>
      <c r="C2" s="60" t="s">
        <v>130</v>
      </c>
      <c r="E2" s="71">
        <f>IF(A2=Услови!B$11,1,0)</f>
        <v>0</v>
      </c>
      <c r="F2" s="71">
        <f>IF(A2=Услови!B$12,1,0)</f>
        <v>0</v>
      </c>
      <c r="G2" s="71">
        <f>IF(A2=Услови!B$13,1,0)</f>
        <v>0</v>
      </c>
    </row>
    <row r="3" spans="1:21" ht="15" customHeight="1" outlineLevel="1">
      <c r="A3" s="70" t="s">
        <v>38</v>
      </c>
      <c r="B3" s="97" t="s">
        <v>159</v>
      </c>
      <c r="C3" s="98" t="s">
        <v>131</v>
      </c>
      <c r="D3" s="98"/>
      <c r="E3" s="99">
        <f>IF(A3=Услови!B$11,1,0)</f>
        <v>0</v>
      </c>
      <c r="F3" s="99">
        <f>IF(A3=Услови!B$12,1,0)</f>
        <v>1</v>
      </c>
      <c r="G3" s="99">
        <f>IF(A3=Услови!B$13,1,0)</f>
        <v>0</v>
      </c>
    </row>
    <row r="4" spans="1:21" ht="15" customHeight="1" outlineLevel="2">
      <c r="A4" s="70" t="s">
        <v>4</v>
      </c>
      <c r="B4" s="68" t="s">
        <v>160</v>
      </c>
      <c r="C4" s="59" t="s">
        <v>132</v>
      </c>
      <c r="E4" s="71">
        <f>IF(A4=Услови!B$11,1,0)</f>
        <v>0</v>
      </c>
      <c r="F4" s="71">
        <f>IF(A4=Услови!B$12,1,0)</f>
        <v>0</v>
      </c>
      <c r="G4" s="100">
        <f>IF(A4=Услови!B$13,1,0)</f>
        <v>0</v>
      </c>
    </row>
    <row r="5" spans="1:21" ht="15" customHeight="1" outlineLevel="2">
      <c r="A5" s="70" t="s">
        <v>1</v>
      </c>
      <c r="B5" s="68" t="s">
        <v>161</v>
      </c>
      <c r="C5" s="59" t="s">
        <v>133</v>
      </c>
      <c r="E5" s="71">
        <f>IF(A5=Услови!B$11,1,0)</f>
        <v>0</v>
      </c>
      <c r="F5" s="71">
        <f>IF(A5=Услови!B$12,1,0)</f>
        <v>0</v>
      </c>
      <c r="G5" s="100">
        <f>IF(A5=Услови!B$13,1,0)</f>
        <v>0</v>
      </c>
    </row>
    <row r="6" spans="1:21" ht="15" customHeight="1" outlineLevel="3">
      <c r="A6" s="70" t="s">
        <v>183</v>
      </c>
      <c r="B6" s="68" t="s">
        <v>162</v>
      </c>
      <c r="C6" s="59" t="s">
        <v>134</v>
      </c>
      <c r="E6" s="71">
        <f>IF(A6=Услови!B$11,1,0)</f>
        <v>0</v>
      </c>
      <c r="F6" s="71">
        <f>IF(A6=Услови!B$12,1,0)</f>
        <v>0</v>
      </c>
      <c r="G6" s="100">
        <f>IF(A6=Услови!B$13,1,0)</f>
        <v>0</v>
      </c>
    </row>
    <row r="7" spans="1:21" ht="15" customHeight="1" outlineLevel="3">
      <c r="A7" s="70" t="s">
        <v>184</v>
      </c>
      <c r="B7" s="68" t="s">
        <v>163</v>
      </c>
      <c r="C7" s="59" t="s">
        <v>148</v>
      </c>
      <c r="E7" s="71">
        <f>IF(A7=Услови!B$11,1,0)</f>
        <v>0</v>
      </c>
      <c r="F7" s="71">
        <f>IF(A7=Услови!B$12,1,0)</f>
        <v>0</v>
      </c>
      <c r="G7" s="100">
        <f>IF(A7=Услови!B$13,1,0)</f>
        <v>0</v>
      </c>
    </row>
    <row r="8" spans="1:21" ht="15" customHeight="1" outlineLevel="2">
      <c r="A8" s="70" t="s">
        <v>2</v>
      </c>
      <c r="B8" s="103" t="s">
        <v>164</v>
      </c>
      <c r="C8" s="104" t="s">
        <v>146</v>
      </c>
      <c r="D8" s="104"/>
      <c r="E8" s="105">
        <f>IF(A8=Услови!B$11,1,0)</f>
        <v>0</v>
      </c>
      <c r="F8" s="105">
        <f>IF(A8=Услови!B$12,1,0)</f>
        <v>0</v>
      </c>
      <c r="G8" s="105">
        <f>IF(A8=Услови!B$13,1,0)</f>
        <v>1</v>
      </c>
    </row>
    <row r="9" spans="1:21" ht="15" customHeight="1" outlineLevel="3">
      <c r="A9" s="70" t="s">
        <v>183</v>
      </c>
      <c r="B9" s="68" t="s">
        <v>165</v>
      </c>
      <c r="C9" s="59" t="s">
        <v>135</v>
      </c>
      <c r="E9" s="71">
        <f>IF(A9=Услови!B$11,1,0)</f>
        <v>0</v>
      </c>
      <c r="F9" s="71">
        <f>IF(A9=Услови!B$12,1,0)</f>
        <v>0</v>
      </c>
      <c r="G9" s="100">
        <f>IF(A9=Услови!B$13,1,0)</f>
        <v>0</v>
      </c>
    </row>
    <row r="10" spans="1:21" ht="15" customHeight="1" outlineLevel="3">
      <c r="A10" s="70" t="s">
        <v>184</v>
      </c>
      <c r="B10" s="68" t="s">
        <v>166</v>
      </c>
      <c r="C10" s="59" t="s">
        <v>147</v>
      </c>
      <c r="E10" s="71">
        <f>IF(A10=Услови!B$11,1,0)</f>
        <v>0</v>
      </c>
      <c r="F10" s="71">
        <f>IF(A10=Услови!B$12,1,0)</f>
        <v>0</v>
      </c>
      <c r="G10" s="100">
        <f>IF(A10=Услови!B$13,1,0)</f>
        <v>0</v>
      </c>
    </row>
    <row r="11" spans="1:21" ht="15" customHeight="1" outlineLevel="2">
      <c r="A11" s="70" t="s">
        <v>3</v>
      </c>
      <c r="B11" s="68" t="s">
        <v>167</v>
      </c>
      <c r="C11" s="59" t="s">
        <v>136</v>
      </c>
      <c r="E11" s="71">
        <f>IF(A11=Услови!B$11,1,0)</f>
        <v>0</v>
      </c>
      <c r="F11" s="71">
        <f>IF(A11=Услови!B$12,1,0)</f>
        <v>0</v>
      </c>
      <c r="G11" s="100">
        <f>IF(A11=Услови!B$13,1,0)</f>
        <v>0</v>
      </c>
    </row>
    <row r="12" spans="1:21" ht="15" customHeight="1" outlineLevel="2">
      <c r="A12" s="70" t="s">
        <v>182</v>
      </c>
      <c r="B12" s="68" t="s">
        <v>168</v>
      </c>
      <c r="C12" s="59" t="s">
        <v>137</v>
      </c>
      <c r="E12" s="71">
        <f>IF(A12=Услови!B$11,1,0)</f>
        <v>0</v>
      </c>
      <c r="F12" s="71">
        <f>IF(A12=Услови!B$12,1,0)</f>
        <v>0</v>
      </c>
      <c r="G12" s="100">
        <f>IF(A12=Услови!B$13,1,0)</f>
        <v>0</v>
      </c>
      <c r="N12" s="95"/>
      <c r="O12" s="95"/>
      <c r="P12" s="95"/>
      <c r="Q12" s="95"/>
      <c r="R12" s="95"/>
      <c r="S12" s="95"/>
      <c r="T12" s="95"/>
      <c r="U12" s="95"/>
    </row>
    <row r="13" spans="1:21" ht="15" customHeight="1" outlineLevel="2">
      <c r="A13" s="70" t="s">
        <v>129</v>
      </c>
      <c r="B13" s="68" t="s">
        <v>175</v>
      </c>
      <c r="C13" s="59" t="s">
        <v>138</v>
      </c>
      <c r="E13" s="71">
        <f>IF(A13=Услови!B$11,1,0)</f>
        <v>0</v>
      </c>
      <c r="F13" s="71">
        <f>IF(A13=Услови!B$12,1,0)</f>
        <v>0</v>
      </c>
      <c r="G13" s="100">
        <f>IF(A13=Услови!B$13,1,0)</f>
        <v>0</v>
      </c>
      <c r="N13" s="95"/>
      <c r="O13" s="95"/>
      <c r="P13" s="95"/>
      <c r="Q13" s="95"/>
      <c r="R13" s="95"/>
      <c r="S13" s="95"/>
      <c r="T13" s="95"/>
      <c r="U13" s="95"/>
    </row>
    <row r="14" spans="1:21" ht="15" customHeight="1" outlineLevel="1">
      <c r="A14" s="70" t="s">
        <v>37</v>
      </c>
      <c r="B14" s="69" t="s">
        <v>169</v>
      </c>
      <c r="C14" s="59" t="s">
        <v>139</v>
      </c>
      <c r="E14" s="71">
        <f>IF(A14=Услови!B$11,1,0)</f>
        <v>0</v>
      </c>
      <c r="F14" s="71">
        <f>IF(A14=Услови!B$12,1,0)</f>
        <v>0</v>
      </c>
      <c r="G14" s="100">
        <f>IF(A14=Услови!B$13,1,0)</f>
        <v>0</v>
      </c>
      <c r="N14" s="95"/>
      <c r="O14" s="95"/>
      <c r="P14" s="95"/>
      <c r="Q14" s="95"/>
      <c r="R14" s="95"/>
      <c r="S14" s="95"/>
      <c r="T14" s="95"/>
      <c r="U14" s="95"/>
    </row>
    <row r="15" spans="1:21" ht="15" customHeight="1" outlineLevel="2">
      <c r="A15" s="70" t="s">
        <v>4</v>
      </c>
      <c r="B15" s="68" t="s">
        <v>170</v>
      </c>
      <c r="C15" s="59" t="s">
        <v>140</v>
      </c>
      <c r="E15" s="71">
        <f>IF(A15=Услови!B$11,1,0)</f>
        <v>0</v>
      </c>
      <c r="F15" s="71">
        <f>IF(A15=Услови!B$12,1,0)</f>
        <v>0</v>
      </c>
      <c r="G15" s="100">
        <f>IF(A15=Услови!B$13,1,0)</f>
        <v>0</v>
      </c>
      <c r="N15" s="95"/>
      <c r="O15" s="95"/>
      <c r="P15" s="95"/>
      <c r="Q15" s="95"/>
      <c r="R15" s="95"/>
      <c r="S15" s="95"/>
      <c r="T15" s="95"/>
      <c r="U15" s="95"/>
    </row>
    <row r="16" spans="1:21" ht="15" customHeight="1" outlineLevel="2">
      <c r="A16" s="70" t="s">
        <v>1</v>
      </c>
      <c r="B16" s="68" t="s">
        <v>171</v>
      </c>
      <c r="C16" s="59" t="s">
        <v>141</v>
      </c>
      <c r="E16" s="71">
        <f>IF(A16=Услови!B$11,1,0)</f>
        <v>0</v>
      </c>
      <c r="F16" s="71">
        <f>IF(A16=Услови!B$12,1,0)</f>
        <v>0</v>
      </c>
      <c r="G16" s="100">
        <f>IF(A16=Услови!B$13,1,0)</f>
        <v>0</v>
      </c>
      <c r="N16" s="95"/>
      <c r="O16" s="95"/>
      <c r="P16" s="95"/>
      <c r="Q16" s="95"/>
      <c r="R16" s="95"/>
      <c r="S16" s="95"/>
      <c r="T16" s="95"/>
      <c r="U16" s="95"/>
    </row>
    <row r="17" spans="1:21" ht="15" customHeight="1" outlineLevel="3">
      <c r="A17" s="70" t="s">
        <v>183</v>
      </c>
      <c r="B17" s="68" t="s">
        <v>172</v>
      </c>
      <c r="C17" s="59" t="s">
        <v>142</v>
      </c>
      <c r="E17" s="71">
        <f>IF(A17=Услови!B$11,1,0)</f>
        <v>0</v>
      </c>
      <c r="F17" s="71">
        <f>IF(A17=Услови!B$12,1,0)</f>
        <v>0</v>
      </c>
      <c r="G17" s="100">
        <f>IF(A17=Услови!B$13,1,0)</f>
        <v>0</v>
      </c>
      <c r="N17" s="95"/>
      <c r="O17" s="95"/>
      <c r="P17" s="95"/>
      <c r="Q17" s="95"/>
      <c r="R17" s="95"/>
      <c r="S17" s="95"/>
      <c r="T17" s="95"/>
      <c r="U17" s="95"/>
    </row>
    <row r="18" spans="1:21" ht="15" customHeight="1" outlineLevel="3">
      <c r="A18" s="70" t="s">
        <v>184</v>
      </c>
      <c r="B18" s="68" t="s">
        <v>173</v>
      </c>
      <c r="C18" s="59" t="s">
        <v>185</v>
      </c>
      <c r="E18" s="71">
        <f>IF(A18=Услови!B$11,1,0)</f>
        <v>0</v>
      </c>
      <c r="F18" s="71">
        <f>IF(A18=Услови!B$12,1,0)</f>
        <v>0</v>
      </c>
      <c r="G18" s="71">
        <f>IF(A18=Услови!B$13,1,0)</f>
        <v>0</v>
      </c>
      <c r="N18" s="95"/>
      <c r="O18" s="95"/>
      <c r="P18" s="95"/>
      <c r="Q18" s="95"/>
      <c r="R18" s="95"/>
      <c r="S18" s="95"/>
      <c r="T18" s="95"/>
      <c r="U18" s="95"/>
    </row>
    <row r="19" spans="1:21" ht="15" customHeight="1" outlineLevel="2">
      <c r="A19" s="70" t="s">
        <v>2</v>
      </c>
      <c r="B19" s="103" t="s">
        <v>174</v>
      </c>
      <c r="C19" s="104" t="s">
        <v>150</v>
      </c>
      <c r="D19" s="104"/>
      <c r="E19" s="105">
        <f>IF(A19=Услови!B$11,1,0)</f>
        <v>0</v>
      </c>
      <c r="F19" s="105">
        <f>IF(A19=Услови!B$12,1,0)</f>
        <v>0</v>
      </c>
      <c r="G19" s="105">
        <f>IF(A19=Услови!B$13,1,0)</f>
        <v>1</v>
      </c>
      <c r="N19" s="95"/>
      <c r="O19" s="95"/>
      <c r="P19" s="95"/>
      <c r="Q19" s="95"/>
      <c r="R19" s="95"/>
      <c r="S19" s="95"/>
      <c r="T19" s="95"/>
      <c r="U19" s="95"/>
    </row>
    <row r="20" spans="1:21" ht="15" customHeight="1" outlineLevel="3">
      <c r="A20" s="70" t="s">
        <v>183</v>
      </c>
      <c r="B20" s="68" t="s">
        <v>176</v>
      </c>
      <c r="C20" s="59" t="s">
        <v>135</v>
      </c>
      <c r="E20" s="71">
        <f>IF(A20=Услови!B$11,1,0)</f>
        <v>0</v>
      </c>
      <c r="F20" s="71">
        <f>IF(A20=Услови!B$12,1,0)</f>
        <v>0</v>
      </c>
      <c r="G20" s="71">
        <f>IF(A20=Услови!B$13,1,0)</f>
        <v>0</v>
      </c>
      <c r="N20" s="95"/>
      <c r="O20" s="95"/>
      <c r="P20" s="95"/>
      <c r="Q20" s="95"/>
      <c r="R20" s="95"/>
      <c r="S20" s="95"/>
      <c r="T20" s="95"/>
      <c r="U20" s="95"/>
    </row>
    <row r="21" spans="1:21" ht="15" customHeight="1" outlineLevel="3">
      <c r="A21" s="70" t="s">
        <v>184</v>
      </c>
      <c r="B21" s="69" t="s">
        <v>177</v>
      </c>
      <c r="C21" s="59" t="s">
        <v>147</v>
      </c>
      <c r="E21" s="71">
        <f>IF(A21=Услови!B$11,1,0)</f>
        <v>0</v>
      </c>
      <c r="F21" s="71">
        <f>IF(A21=Услови!B$12,1,0)</f>
        <v>0</v>
      </c>
      <c r="G21" s="71">
        <f>IF(A21=Услови!B$13,1,0)</f>
        <v>0</v>
      </c>
      <c r="N21" s="95"/>
      <c r="O21" s="95"/>
      <c r="P21" s="95"/>
      <c r="Q21" s="95"/>
      <c r="R21" s="95"/>
      <c r="S21" s="95"/>
      <c r="T21" s="95"/>
      <c r="U21" s="95"/>
    </row>
    <row r="22" spans="1:21" ht="15" customHeight="1" outlineLevel="2">
      <c r="A22" s="70" t="s">
        <v>3</v>
      </c>
      <c r="B22" s="68" t="s">
        <v>178</v>
      </c>
      <c r="C22" s="59" t="s">
        <v>143</v>
      </c>
      <c r="E22" s="71">
        <f>IF(A22=Услови!B$11,1,0)</f>
        <v>0</v>
      </c>
      <c r="F22" s="71">
        <f>IF(A22=Услови!B$12,1,0)</f>
        <v>0</v>
      </c>
      <c r="G22" s="71">
        <f>IF(A22=Услови!B$13,1,0)</f>
        <v>0</v>
      </c>
      <c r="N22" s="95"/>
      <c r="O22" s="95"/>
      <c r="P22" s="95"/>
      <c r="Q22" s="95"/>
      <c r="R22" s="95"/>
      <c r="S22" s="95"/>
      <c r="T22" s="95"/>
      <c r="U22" s="95"/>
    </row>
    <row r="23" spans="1:21" ht="15" customHeight="1" outlineLevel="2">
      <c r="A23" s="70" t="s">
        <v>182</v>
      </c>
      <c r="B23" s="68" t="s">
        <v>179</v>
      </c>
      <c r="C23" s="59" t="s">
        <v>151</v>
      </c>
      <c r="E23" s="71">
        <f>IF(A23=Услови!B$11,1,0)</f>
        <v>0</v>
      </c>
      <c r="F23" s="71">
        <f>IF(A23=Услови!B$12,1,0)</f>
        <v>0</v>
      </c>
      <c r="G23" s="71">
        <f>IF(A23=Услови!B$13,1,0)</f>
        <v>0</v>
      </c>
      <c r="N23" s="95"/>
      <c r="O23" s="95"/>
      <c r="P23" s="95"/>
      <c r="Q23" s="95"/>
      <c r="R23" s="95"/>
      <c r="S23" s="95"/>
      <c r="T23" s="95"/>
      <c r="U23" s="95"/>
    </row>
    <row r="24" spans="1:21" ht="15" customHeight="1" outlineLevel="2">
      <c r="A24" s="70" t="s">
        <v>129</v>
      </c>
      <c r="B24" s="68" t="s">
        <v>180</v>
      </c>
      <c r="C24" s="59" t="s">
        <v>144</v>
      </c>
      <c r="E24" s="71">
        <f>IF(A24=Услови!B$11,1,0)</f>
        <v>0</v>
      </c>
      <c r="F24" s="71">
        <f>IF(A24=Услови!B$12,1,0)</f>
        <v>0</v>
      </c>
      <c r="G24" s="71">
        <f>IF(A24=Услови!B$13,1,0)</f>
        <v>0</v>
      </c>
      <c r="N24" s="95"/>
      <c r="O24" s="95"/>
      <c r="P24" s="95"/>
      <c r="Q24" s="95"/>
      <c r="R24" s="95"/>
      <c r="S24" s="95"/>
      <c r="T24" s="95"/>
      <c r="U24" s="95"/>
    </row>
    <row r="25" spans="1:21" ht="15" customHeight="1">
      <c r="A25" s="70" t="s">
        <v>154</v>
      </c>
      <c r="B25" s="68" t="s">
        <v>181</v>
      </c>
      <c r="C25" s="60" t="s">
        <v>145</v>
      </c>
      <c r="E25" s="71">
        <f>IF(A25=Услови!B$11,1,0)</f>
        <v>0</v>
      </c>
      <c r="F25" s="71">
        <f>IF(A25=Услови!B$12,1,0)</f>
        <v>0</v>
      </c>
      <c r="G25" s="71">
        <f>IF(A25=Услови!B$13,1,0)</f>
        <v>0</v>
      </c>
      <c r="N25" s="95"/>
      <c r="O25" s="95"/>
      <c r="P25" s="95"/>
      <c r="Q25" s="95"/>
      <c r="R25" s="95"/>
      <c r="S25" s="95"/>
      <c r="T25" s="95"/>
      <c r="U25" s="95"/>
    </row>
    <row r="26" spans="1:21" ht="15" customHeight="1">
      <c r="A26" s="70"/>
      <c r="N26" s="95"/>
      <c r="O26" s="95"/>
      <c r="P26" s="95"/>
      <c r="Q26" s="95"/>
      <c r="R26" s="95"/>
      <c r="S26" s="95"/>
      <c r="T26" s="95"/>
      <c r="U26" s="95"/>
    </row>
    <row r="27" spans="1:21" ht="15" customHeight="1">
      <c r="A27" s="70"/>
      <c r="C27" s="59" t="s">
        <v>188</v>
      </c>
      <c r="N27" s="95"/>
      <c r="O27" s="95"/>
      <c r="P27" s="95"/>
      <c r="Q27" s="95"/>
      <c r="R27" s="95"/>
      <c r="S27" s="95"/>
      <c r="T27" s="95"/>
      <c r="U27" s="95"/>
    </row>
    <row r="28" spans="1:21" ht="15" customHeight="1">
      <c r="A28" s="70"/>
      <c r="C28" s="59" t="s">
        <v>189</v>
      </c>
      <c r="N28" s="95"/>
      <c r="O28" s="95"/>
      <c r="P28" s="95"/>
      <c r="Q28" s="95"/>
      <c r="R28" s="95"/>
      <c r="S28" s="95"/>
      <c r="T28" s="95"/>
      <c r="U28" s="95"/>
    </row>
    <row r="29" spans="1:21" ht="15" customHeight="1">
      <c r="A29" s="70"/>
      <c r="N29" s="95"/>
      <c r="O29" s="95"/>
      <c r="P29" s="95"/>
      <c r="Q29" s="95"/>
      <c r="R29" s="95"/>
      <c r="S29" s="95"/>
      <c r="T29" s="95"/>
      <c r="U29" s="95"/>
    </row>
    <row r="30" spans="1:21" ht="15" customHeight="1">
      <c r="A30" s="70"/>
      <c r="N30" s="95"/>
      <c r="O30" s="95"/>
      <c r="P30" s="95"/>
      <c r="Q30" s="95"/>
      <c r="R30" s="95"/>
      <c r="S30" s="95"/>
      <c r="T30" s="95"/>
      <c r="U30" s="95"/>
    </row>
    <row r="31" spans="1:21" ht="15" customHeight="1">
      <c r="A31" s="70"/>
      <c r="N31" s="95"/>
      <c r="O31" s="95"/>
      <c r="P31" s="95"/>
      <c r="Q31" s="95"/>
      <c r="R31" s="95"/>
      <c r="S31" s="95"/>
      <c r="T31" s="95"/>
      <c r="U31" s="95"/>
    </row>
    <row r="32" spans="1:21" ht="15" customHeight="1">
      <c r="A32" s="70"/>
      <c r="N32" s="95"/>
      <c r="O32" s="95"/>
      <c r="P32" s="95"/>
      <c r="Q32" s="95"/>
      <c r="R32" s="95"/>
      <c r="S32" s="95"/>
      <c r="T32" s="95"/>
      <c r="U32" s="95"/>
    </row>
    <row r="33" spans="1:21" ht="15" customHeight="1">
      <c r="A33" s="70"/>
      <c r="N33" s="95"/>
      <c r="O33" s="95"/>
      <c r="P33" s="95"/>
      <c r="Q33" s="95"/>
      <c r="R33" s="95"/>
      <c r="S33" s="95"/>
      <c r="T33" s="95"/>
      <c r="U33" s="95"/>
    </row>
    <row r="34" spans="1:21" ht="15" customHeight="1">
      <c r="A34" s="70"/>
    </row>
    <row r="35" spans="1:21" ht="15" customHeight="1">
      <c r="A35" s="70"/>
    </row>
    <row r="36" spans="1:21" ht="15" customHeight="1">
      <c r="A36" s="70"/>
    </row>
    <row r="37" spans="1:21" ht="15" customHeight="1">
      <c r="A37" s="70"/>
    </row>
    <row r="38" spans="1:21" ht="15" customHeight="1">
      <c r="A38" s="70"/>
    </row>
    <row r="39" spans="1:21" ht="15" customHeight="1">
      <c r="A39" s="70"/>
    </row>
    <row r="40" spans="1:21" ht="15" customHeight="1">
      <c r="A40" s="70"/>
    </row>
    <row r="41" spans="1:21" ht="15" customHeight="1">
      <c r="A41" s="70"/>
    </row>
    <row r="42" spans="1:21" ht="15" customHeight="1">
      <c r="A42" s="70"/>
    </row>
    <row r="43" spans="1:21" ht="15" customHeight="1">
      <c r="A43" s="70"/>
    </row>
    <row r="44" spans="1:21" ht="15" customHeight="1">
      <c r="A44" s="70"/>
    </row>
    <row r="45" spans="1:21" ht="15" customHeight="1">
      <c r="A45" s="70"/>
    </row>
    <row r="46" spans="1:21" ht="15" customHeight="1">
      <c r="A46" s="70"/>
    </row>
    <row r="47" spans="1:21" ht="15" customHeight="1">
      <c r="A47" s="70"/>
    </row>
    <row r="48" spans="1:21" ht="15" customHeight="1">
      <c r="A48" s="70"/>
    </row>
    <row r="49" spans="1:1" ht="15" customHeight="1">
      <c r="A49" s="70"/>
    </row>
    <row r="50" spans="1:1" ht="15" customHeight="1">
      <c r="A50" s="70"/>
    </row>
    <row r="51" spans="1:1" ht="15" customHeight="1">
      <c r="A51" s="70"/>
    </row>
    <row r="52" spans="1:1" ht="15" customHeight="1">
      <c r="A52" s="70"/>
    </row>
    <row r="53" spans="1:1" ht="15" customHeight="1">
      <c r="A53" s="70"/>
    </row>
    <row r="54" spans="1:1" ht="15" customHeight="1">
      <c r="A54" s="70"/>
    </row>
    <row r="55" spans="1:1" ht="15" customHeight="1">
      <c r="A55" s="70"/>
    </row>
    <row r="56" spans="1:1" ht="15" customHeight="1">
      <c r="A56" s="70"/>
    </row>
    <row r="57" spans="1:1" ht="15" customHeight="1">
      <c r="A57" s="70"/>
    </row>
    <row r="58" spans="1:1" ht="15" customHeight="1">
      <c r="A58" s="70"/>
    </row>
    <row r="59" spans="1:1" ht="15" customHeight="1">
      <c r="A59" s="70"/>
    </row>
    <row r="60" spans="1:1" ht="15" customHeight="1">
      <c r="A60" s="70"/>
    </row>
    <row r="61" spans="1:1" ht="15" customHeight="1">
      <c r="A61" s="70"/>
    </row>
    <row r="62" spans="1:1" ht="15" customHeight="1">
      <c r="A62" s="70"/>
    </row>
    <row r="63" spans="1:1" ht="15" customHeight="1">
      <c r="A63" s="70"/>
    </row>
    <row r="64" spans="1:1" ht="15" customHeight="1">
      <c r="A64" s="70"/>
    </row>
    <row r="65" spans="1:1" ht="15" customHeight="1">
      <c r="A65" s="70"/>
    </row>
    <row r="66" spans="1:1" ht="15" customHeight="1">
      <c r="A66" s="70"/>
    </row>
    <row r="67" spans="1:1" ht="15" customHeight="1">
      <c r="A67" s="70"/>
    </row>
    <row r="68" spans="1:1" ht="15" customHeight="1">
      <c r="A68" s="70"/>
    </row>
    <row r="69" spans="1:1" ht="15" customHeight="1">
      <c r="A69" s="70"/>
    </row>
    <row r="70" spans="1:1" ht="15" customHeight="1">
      <c r="A70" s="70"/>
    </row>
    <row r="71" spans="1:1" ht="15" customHeight="1">
      <c r="A71" s="70"/>
    </row>
    <row r="72" spans="1:1" ht="15" customHeight="1">
      <c r="A72" s="70"/>
    </row>
    <row r="73" spans="1:1" ht="15" customHeight="1">
      <c r="A73" s="70"/>
    </row>
    <row r="74" spans="1:1" ht="15" customHeight="1">
      <c r="A74" s="70"/>
    </row>
    <row r="75" spans="1:1" ht="15" customHeight="1">
      <c r="A75" s="70"/>
    </row>
    <row r="76" spans="1:1" ht="15" customHeight="1">
      <c r="A76" s="70"/>
    </row>
    <row r="77" spans="1:1" ht="15" customHeight="1">
      <c r="A77" s="70"/>
    </row>
    <row r="78" spans="1:1" ht="15" customHeight="1">
      <c r="A78" s="70"/>
    </row>
    <row r="79" spans="1:1" ht="15" customHeight="1">
      <c r="A79" s="70"/>
    </row>
    <row r="80" spans="1:1" ht="15" customHeight="1">
      <c r="A80" s="70"/>
    </row>
    <row r="81" spans="1:1" ht="15" customHeight="1">
      <c r="A81" s="70"/>
    </row>
    <row r="82" spans="1:1" ht="15" customHeight="1">
      <c r="A82" s="70"/>
    </row>
    <row r="83" spans="1:1" ht="15" customHeight="1">
      <c r="A83" s="70"/>
    </row>
    <row r="84" spans="1:1" ht="15" customHeight="1">
      <c r="A84" s="70"/>
    </row>
    <row r="85" spans="1:1" ht="15" customHeight="1">
      <c r="A85" s="70"/>
    </row>
    <row r="86" spans="1:1" ht="15" customHeight="1">
      <c r="A86" s="70"/>
    </row>
    <row r="87" spans="1:1" ht="15" customHeight="1">
      <c r="A87" s="70"/>
    </row>
    <row r="88" spans="1:1" ht="15" customHeight="1">
      <c r="A88" s="70"/>
    </row>
    <row r="89" spans="1:1" ht="15" customHeight="1">
      <c r="A89" s="70"/>
    </row>
    <row r="90" spans="1:1" ht="15" customHeight="1">
      <c r="A90" s="70"/>
    </row>
    <row r="91" spans="1:1" ht="15" customHeight="1">
      <c r="A91" s="70"/>
    </row>
    <row r="92" spans="1:1" ht="15" customHeight="1">
      <c r="A92" s="70"/>
    </row>
    <row r="93" spans="1:1" ht="15" customHeight="1">
      <c r="A93" s="70"/>
    </row>
    <row r="94" spans="1:1" ht="15" customHeight="1">
      <c r="A94" s="70"/>
    </row>
    <row r="95" spans="1:1" ht="15" customHeight="1">
      <c r="A95" s="70"/>
    </row>
    <row r="96" spans="1:1" ht="15" customHeight="1">
      <c r="A96" s="70"/>
    </row>
    <row r="97" spans="1:1" ht="15" customHeight="1">
      <c r="A97" s="70"/>
    </row>
    <row r="98" spans="1:1" ht="15" customHeight="1">
      <c r="A98" s="70"/>
    </row>
    <row r="99" spans="1:1" ht="15" customHeight="1">
      <c r="A99" s="70"/>
    </row>
    <row r="100" spans="1:1" ht="15" customHeight="1">
      <c r="A100" s="70"/>
    </row>
    <row r="101" spans="1:1" ht="15" customHeight="1">
      <c r="A101" s="70"/>
    </row>
  </sheetData>
  <dataValidations count="1">
    <dataValidation type="list" allowBlank="1" showInputMessage="1" showErrorMessage="1" sqref="T25">
      <formula1>$S$21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Q34"/>
  <sheetViews>
    <sheetView view="pageBreakPreview" zoomScaleSheetLayoutView="100" workbookViewId="0">
      <selection activeCell="H12" sqref="H12"/>
    </sheetView>
  </sheetViews>
  <sheetFormatPr defaultRowHeight="12.75" outlineLevelCol="1"/>
  <cols>
    <col min="1" max="1" width="2.7109375" style="2" customWidth="1"/>
    <col min="2" max="2" width="21.7109375" style="2" customWidth="1" collapsed="1"/>
    <col min="3" max="4" width="4.7109375" style="2" hidden="1" customWidth="1" outlineLevel="1"/>
    <col min="5" max="5" width="15.85546875" style="2" hidden="1" customWidth="1" outlineLevel="1"/>
    <col min="6" max="6" width="14.7109375" style="2" customWidth="1"/>
    <col min="7" max="7" width="2.7109375" style="2" customWidth="1"/>
    <col min="8" max="8" width="31.7109375" style="2" customWidth="1"/>
    <col min="9" max="9" width="10.7109375" style="2" customWidth="1"/>
    <col min="10" max="10" width="2.7109375" style="2" customWidth="1"/>
    <col min="11" max="14" width="9.140625" style="2"/>
    <col min="15" max="15" width="13.140625" style="2" customWidth="1"/>
    <col min="16" max="16384" width="9.140625" style="2"/>
  </cols>
  <sheetData>
    <row r="1" spans="1:17" ht="15" customHeight="1">
      <c r="A1" s="40" t="s">
        <v>19</v>
      </c>
      <c r="B1" s="40"/>
    </row>
    <row r="2" spans="1:17" ht="15" customHeight="1">
      <c r="A2" s="2" t="s">
        <v>20</v>
      </c>
      <c r="M2" s="6"/>
      <c r="N2" s="6"/>
      <c r="O2" s="6"/>
      <c r="P2" s="6"/>
      <c r="Q2" s="6"/>
    </row>
    <row r="3" spans="1:17" ht="15" customHeight="1">
      <c r="A3" s="2" t="s">
        <v>113</v>
      </c>
      <c r="M3" s="6"/>
      <c r="N3" s="6"/>
      <c r="O3" s="6"/>
      <c r="P3" s="6"/>
      <c r="Q3" s="6"/>
    </row>
    <row r="4" spans="1:17" ht="15" customHeight="1">
      <c r="M4" s="6"/>
      <c r="N4" s="6"/>
      <c r="O4" s="6"/>
      <c r="P4" s="6"/>
      <c r="Q4" s="6"/>
    </row>
    <row r="5" spans="1:17" ht="15" customHeight="1">
      <c r="A5" s="85" t="s">
        <v>93</v>
      </c>
      <c r="B5" s="85"/>
      <c r="F5" s="86" t="s">
        <v>94</v>
      </c>
      <c r="G5" s="86"/>
      <c r="M5" s="6"/>
      <c r="N5" s="6"/>
      <c r="O5" s="6"/>
      <c r="P5" s="6"/>
      <c r="Q5" s="6"/>
    </row>
    <row r="6" spans="1:17" ht="15" customHeight="1">
      <c r="F6" s="7"/>
      <c r="G6" s="7"/>
      <c r="M6" s="6"/>
      <c r="N6" s="6"/>
      <c r="O6" s="6"/>
      <c r="P6" s="6"/>
      <c r="Q6" s="6"/>
    </row>
    <row r="7" spans="1:17" ht="15" customHeight="1">
      <c r="A7" s="31" t="s">
        <v>91</v>
      </c>
      <c r="B7" s="2" t="s">
        <v>92</v>
      </c>
      <c r="F7" s="7"/>
      <c r="G7" s="7"/>
      <c r="M7" s="6"/>
      <c r="N7" s="6"/>
      <c r="O7" s="6"/>
      <c r="P7" s="6"/>
      <c r="Q7" s="6"/>
    </row>
    <row r="8" spans="1:17" ht="15" customHeight="1">
      <c r="A8" s="31"/>
      <c r="F8" s="7"/>
      <c r="G8" s="7"/>
      <c r="M8" s="6"/>
      <c r="N8" s="6"/>
      <c r="O8" s="6"/>
      <c r="P8" s="6"/>
      <c r="Q8" s="6"/>
    </row>
    <row r="9" spans="1:17" ht="15" customHeight="1">
      <c r="A9" s="85" t="s">
        <v>21</v>
      </c>
      <c r="B9" s="85"/>
      <c r="C9" s="31"/>
      <c r="D9" s="31"/>
      <c r="E9" s="31"/>
      <c r="F9" s="86" t="s">
        <v>25</v>
      </c>
      <c r="G9" s="86"/>
      <c r="M9" s="6"/>
      <c r="N9" s="6"/>
      <c r="O9" s="6"/>
      <c r="P9" s="6"/>
      <c r="Q9" s="6"/>
    </row>
    <row r="10" spans="1:17" ht="15" customHeight="1">
      <c r="A10" s="85" t="s">
        <v>22</v>
      </c>
      <c r="B10" s="85"/>
      <c r="C10" s="31"/>
      <c r="D10" s="31"/>
      <c r="E10" s="31"/>
      <c r="F10" s="87" t="s">
        <v>26</v>
      </c>
      <c r="G10" s="87"/>
      <c r="H10" s="32"/>
      <c r="M10" s="6"/>
      <c r="N10" s="6"/>
      <c r="O10" s="6"/>
      <c r="P10" s="6"/>
      <c r="Q10" s="6"/>
    </row>
    <row r="11" spans="1:17" ht="15" customHeight="1">
      <c r="A11" s="85" t="s">
        <v>23</v>
      </c>
      <c r="B11" s="85"/>
      <c r="C11" s="31"/>
      <c r="D11" s="31"/>
      <c r="E11" s="31"/>
      <c r="F11" s="88">
        <v>150</v>
      </c>
      <c r="G11" s="88"/>
      <c r="M11" s="6"/>
      <c r="N11" s="6"/>
      <c r="O11" s="6"/>
      <c r="P11" s="6"/>
      <c r="Q11" s="6"/>
    </row>
    <row r="12" spans="1:17" ht="15" customHeight="1">
      <c r="A12" s="85" t="s">
        <v>95</v>
      </c>
      <c r="B12" s="85"/>
      <c r="C12" s="31"/>
      <c r="D12" s="31"/>
      <c r="E12" s="31"/>
      <c r="F12" s="89"/>
      <c r="G12" s="89"/>
      <c r="M12" s="6"/>
      <c r="N12" s="6"/>
      <c r="O12" s="6"/>
      <c r="P12" s="6"/>
      <c r="Q12" s="6"/>
    </row>
    <row r="13" spans="1:17" ht="15" customHeight="1">
      <c r="A13" s="85" t="s">
        <v>24</v>
      </c>
      <c r="B13" s="85"/>
      <c r="C13" s="31"/>
      <c r="D13" s="31"/>
      <c r="E13" s="31"/>
      <c r="F13" s="90" t="s">
        <v>129</v>
      </c>
      <c r="G13" s="90"/>
      <c r="H13" s="32"/>
      <c r="M13" s="6"/>
      <c r="N13" s="6"/>
      <c r="O13" s="6"/>
      <c r="P13" s="6"/>
      <c r="Q13" s="6"/>
    </row>
    <row r="14" spans="1:17" s="4" customFormat="1" ht="15" customHeight="1">
      <c r="A14" s="91" t="s">
        <v>97</v>
      </c>
      <c r="B14" s="91"/>
      <c r="C14" s="33"/>
      <c r="D14" s="33"/>
      <c r="E14" s="33"/>
      <c r="F14" s="76" t="s">
        <v>37</v>
      </c>
      <c r="G14" s="76"/>
      <c r="M14" s="12"/>
      <c r="N14" s="12"/>
      <c r="O14" s="12"/>
      <c r="P14" s="12"/>
      <c r="Q14" s="12"/>
    </row>
    <row r="15" spans="1:17" ht="15" customHeight="1">
      <c r="A15" s="31"/>
      <c r="B15" s="31"/>
      <c r="C15" s="31"/>
      <c r="D15" s="31"/>
      <c r="E15" s="31"/>
      <c r="F15" s="7"/>
      <c r="G15" s="7"/>
      <c r="H15" s="32"/>
      <c r="M15" s="6"/>
      <c r="N15" s="6"/>
      <c r="O15" s="6"/>
      <c r="P15" s="6"/>
      <c r="Q15" s="6"/>
    </row>
    <row r="16" spans="1:17" ht="15" customHeight="1">
      <c r="A16" s="31" t="s">
        <v>91</v>
      </c>
      <c r="B16" s="7" t="s">
        <v>96</v>
      </c>
      <c r="C16" s="7"/>
      <c r="D16" s="7"/>
      <c r="E16" s="7"/>
      <c r="F16" s="7"/>
      <c r="G16" s="7"/>
      <c r="H16" s="32"/>
      <c r="M16" s="6"/>
      <c r="N16" s="6"/>
      <c r="O16" s="6"/>
      <c r="P16" s="6"/>
      <c r="Q16" s="6"/>
    </row>
    <row r="17" spans="1:17" ht="15" customHeight="1">
      <c r="A17" s="31"/>
      <c r="B17" s="7"/>
      <c r="C17" s="7"/>
      <c r="D17" s="7"/>
      <c r="E17" s="7"/>
      <c r="F17" s="7"/>
      <c r="G17" s="7"/>
      <c r="H17" s="32"/>
      <c r="M17" s="6"/>
      <c r="N17" s="6"/>
      <c r="O17" s="6"/>
      <c r="P17" s="6"/>
      <c r="Q17" s="6"/>
    </row>
    <row r="18" spans="1:17" ht="15" customHeight="1">
      <c r="A18" s="91" t="s">
        <v>98</v>
      </c>
      <c r="B18" s="91"/>
      <c r="C18" s="33"/>
      <c r="D18" s="33"/>
      <c r="E18" s="33"/>
      <c r="F18" s="80" t="s">
        <v>39</v>
      </c>
      <c r="G18" s="80"/>
      <c r="H18" s="80"/>
      <c r="I18" s="80"/>
      <c r="M18" s="6"/>
      <c r="N18" s="6"/>
      <c r="O18" s="6"/>
      <c r="P18" s="6"/>
      <c r="Q18" s="6"/>
    </row>
    <row r="19" spans="1:17" ht="15" customHeight="1">
      <c r="A19" s="84" t="s">
        <v>40</v>
      </c>
      <c r="B19" s="84"/>
      <c r="C19" s="26">
        <f>VLOOKUP(F19,Зоне_1,3,0)</f>
        <v>0.4</v>
      </c>
      <c r="D19" s="26">
        <f>VLOOKUP(F19,Зоне_1,4,0)</f>
        <v>1</v>
      </c>
      <c r="E19" s="26" t="str">
        <f>VLOOKUP(F19,Зоне_1,5,0)</f>
        <v>Пр + 1 + Пк</v>
      </c>
      <c r="F19" s="79" t="s">
        <v>31</v>
      </c>
      <c r="G19" s="79"/>
      <c r="H19" s="79"/>
      <c r="I19" s="79"/>
      <c r="M19" s="6"/>
      <c r="N19" s="34"/>
      <c r="O19" s="6"/>
      <c r="P19" s="6"/>
      <c r="Q19" s="6"/>
    </row>
    <row r="20" spans="1:17" ht="15" customHeight="1">
      <c r="A20" s="84" t="s">
        <v>105</v>
      </c>
      <c r="B20" s="84"/>
      <c r="C20" s="25"/>
      <c r="D20" s="25"/>
      <c r="E20" s="25"/>
      <c r="F20" s="39">
        <f>C19*F11</f>
        <v>60</v>
      </c>
      <c r="G20" s="39"/>
      <c r="H20" s="4"/>
      <c r="M20" s="6"/>
      <c r="N20" s="34"/>
      <c r="O20" s="6"/>
      <c r="P20" s="6"/>
      <c r="Q20" s="6"/>
    </row>
    <row r="21" spans="1:17" ht="15" customHeight="1">
      <c r="A21" s="84" t="s">
        <v>106</v>
      </c>
      <c r="B21" s="84"/>
      <c r="C21" s="25"/>
      <c r="D21" s="26">
        <f>F11*D19/F20</f>
        <v>2.5</v>
      </c>
      <c r="E21" s="26"/>
      <c r="F21" s="39">
        <f>D19*F11</f>
        <v>150</v>
      </c>
      <c r="G21" s="39"/>
      <c r="H21" s="24" t="str">
        <f>E19</f>
        <v>Пр + 1 + Пк</v>
      </c>
      <c r="M21" s="6"/>
      <c r="N21" s="34"/>
      <c r="O21" s="6"/>
      <c r="P21" s="6"/>
      <c r="Q21" s="6"/>
    </row>
    <row r="22" spans="1:17" ht="15" customHeight="1">
      <c r="M22" s="6"/>
      <c r="N22" s="34"/>
      <c r="O22" s="6"/>
      <c r="P22" s="6"/>
      <c r="Q22" s="6"/>
    </row>
    <row r="23" spans="1:17" ht="15" customHeight="1">
      <c r="A23" s="77" t="s">
        <v>104</v>
      </c>
      <c r="B23" s="77"/>
      <c r="C23" s="77"/>
      <c r="D23" s="77"/>
      <c r="E23" s="77"/>
      <c r="F23" s="77"/>
      <c r="G23" s="77"/>
      <c r="H23" s="77"/>
      <c r="I23" s="77"/>
      <c r="J23" s="77"/>
      <c r="M23" s="6"/>
      <c r="N23" s="34"/>
      <c r="O23" s="6"/>
      <c r="P23" s="6"/>
      <c r="Q23" s="6"/>
    </row>
    <row r="24" spans="1:17" ht="15" customHeight="1">
      <c r="M24" s="6"/>
      <c r="N24" s="34"/>
      <c r="O24" s="6"/>
      <c r="P24" s="6"/>
      <c r="Q24" s="6"/>
    </row>
    <row r="25" spans="1:17" ht="30" customHeight="1">
      <c r="A25" s="106"/>
      <c r="B25" s="107" t="s">
        <v>14</v>
      </c>
      <c r="C25" s="107"/>
      <c r="D25" s="107"/>
      <c r="E25" s="107"/>
      <c r="F25" s="107"/>
      <c r="G25" s="106"/>
      <c r="H25" s="108" t="str">
        <f t="shared" ref="H25:H32" si="0">VLOOKUP(B25,Документи_цене,2,0)</f>
        <v>Градска управа града Зворника</v>
      </c>
      <c r="I25" s="109">
        <f t="shared" ref="I25:I32" si="1">VLOOKUP(B25,Документи_цене,3,0)</f>
        <v>20</v>
      </c>
      <c r="J25" s="106"/>
      <c r="K25" s="114" t="s">
        <v>190</v>
      </c>
      <c r="M25" s="6"/>
      <c r="N25" s="34"/>
      <c r="O25" s="6"/>
      <c r="P25" s="6"/>
      <c r="Q25" s="6"/>
    </row>
    <row r="26" spans="1:17" ht="30" customHeight="1">
      <c r="A26" s="106"/>
      <c r="B26" s="107" t="s">
        <v>15</v>
      </c>
      <c r="C26" s="107"/>
      <c r="D26" s="107"/>
      <c r="E26" s="107"/>
      <c r="F26" s="107"/>
      <c r="G26" s="106"/>
      <c r="H26" s="108" t="str">
        <f t="shared" si="0"/>
        <v>Градска управа града Зворника</v>
      </c>
      <c r="I26" s="109">
        <f t="shared" si="1"/>
        <v>72</v>
      </c>
      <c r="J26" s="106"/>
      <c r="K26" s="114"/>
    </row>
    <row r="27" spans="1:17" ht="30" customHeight="1">
      <c r="A27" s="106"/>
      <c r="B27" s="107" t="s">
        <v>67</v>
      </c>
      <c r="C27" s="107"/>
      <c r="D27" s="107"/>
      <c r="E27" s="107"/>
      <c r="F27" s="107"/>
      <c r="G27" s="106"/>
      <c r="H27" s="108" t="e">
        <f t="shared" si="0"/>
        <v>#N/A</v>
      </c>
      <c r="I27" s="109" t="e">
        <f t="shared" si="1"/>
        <v>#N/A</v>
      </c>
      <c r="J27" s="106"/>
      <c r="K27" s="114"/>
    </row>
    <row r="28" spans="1:17" ht="30" customHeight="1">
      <c r="A28" s="106"/>
      <c r="B28" s="107" t="s">
        <v>68</v>
      </c>
      <c r="C28" s="107"/>
      <c r="D28" s="107"/>
      <c r="E28" s="107"/>
      <c r="F28" s="107"/>
      <c r="G28" s="106"/>
      <c r="H28" s="108" t="str">
        <f t="shared" si="0"/>
        <v>РУГИПП ПЈ Зворник (Катастар)</v>
      </c>
      <c r="I28" s="109">
        <f t="shared" si="1"/>
        <v>15</v>
      </c>
      <c r="J28" s="106"/>
      <c r="K28" s="114"/>
    </row>
    <row r="29" spans="1:17" ht="30" customHeight="1">
      <c r="A29" s="106"/>
      <c r="B29" s="107" t="s">
        <v>9</v>
      </c>
      <c r="C29" s="107"/>
      <c r="D29" s="107"/>
      <c r="E29" s="107"/>
      <c r="F29" s="107"/>
      <c r="G29" s="106"/>
      <c r="H29" s="108" t="str">
        <f t="shared" si="0"/>
        <v>АД "Водовод и комуналије"</v>
      </c>
      <c r="I29" s="109">
        <f t="shared" si="1"/>
        <v>0</v>
      </c>
      <c r="J29" s="106"/>
      <c r="K29" s="114"/>
    </row>
    <row r="30" spans="1:17" ht="30" customHeight="1">
      <c r="A30" s="106"/>
      <c r="B30" s="107" t="s">
        <v>10</v>
      </c>
      <c r="C30" s="107"/>
      <c r="D30" s="107"/>
      <c r="E30" s="107"/>
      <c r="F30" s="107"/>
      <c r="G30" s="106"/>
      <c r="H30" s="108" t="str">
        <f t="shared" si="0"/>
        <v>Електродистрибуција РЈ Зворник</v>
      </c>
      <c r="I30" s="109">
        <f t="shared" si="1"/>
        <v>0</v>
      </c>
      <c r="J30" s="106"/>
      <c r="K30" s="114"/>
    </row>
    <row r="31" spans="1:17" ht="30" customHeight="1">
      <c r="A31" s="106"/>
      <c r="B31" s="107" t="s">
        <v>11</v>
      </c>
      <c r="C31" s="107"/>
      <c r="D31" s="107"/>
      <c r="E31" s="107"/>
      <c r="F31" s="107"/>
      <c r="G31" s="106"/>
      <c r="H31" s="108" t="str">
        <f t="shared" si="0"/>
        <v>Телекомуникације РС, АД Бања Лука</v>
      </c>
      <c r="I31" s="109">
        <f t="shared" si="1"/>
        <v>0</v>
      </c>
      <c r="J31" s="106"/>
      <c r="K31" s="114"/>
    </row>
    <row r="32" spans="1:17" ht="30" customHeight="1">
      <c r="A32" s="106"/>
      <c r="B32" s="110" t="s">
        <v>60</v>
      </c>
      <c r="C32" s="110"/>
      <c r="D32" s="110"/>
      <c r="E32" s="110"/>
      <c r="F32" s="110"/>
      <c r="G32" s="111"/>
      <c r="H32" s="112" t="str">
        <f t="shared" si="0"/>
        <v>Одјељење за просторно уређење</v>
      </c>
      <c r="I32" s="113">
        <f t="shared" si="1"/>
        <v>0</v>
      </c>
      <c r="J32" s="106"/>
      <c r="K32" s="114"/>
    </row>
    <row r="33" spans="2:9" ht="30" customHeight="1">
      <c r="B33" s="81" t="s">
        <v>112</v>
      </c>
      <c r="C33" s="81"/>
      <c r="D33" s="81"/>
      <c r="E33" s="81"/>
      <c r="F33" s="81"/>
      <c r="G33" s="81"/>
      <c r="H33" s="81"/>
      <c r="I33" s="36" t="e">
        <f>SUM(I25:I32)</f>
        <v>#N/A</v>
      </c>
    </row>
    <row r="34" spans="2:9">
      <c r="B34" s="78"/>
      <c r="C34" s="78"/>
      <c r="D34" s="78"/>
      <c r="E34" s="78"/>
      <c r="F34" s="78"/>
      <c r="G34" s="78"/>
      <c r="H34" s="78"/>
      <c r="I34" s="78"/>
    </row>
  </sheetData>
  <dataConsolidate/>
  <mergeCells count="32">
    <mergeCell ref="K25:K32"/>
    <mergeCell ref="F12:G12"/>
    <mergeCell ref="F13:G13"/>
    <mergeCell ref="F14:G14"/>
    <mergeCell ref="A18:B18"/>
    <mergeCell ref="A19:B19"/>
    <mergeCell ref="A12:B12"/>
    <mergeCell ref="A13:B13"/>
    <mergeCell ref="A14:B14"/>
    <mergeCell ref="A5:B5"/>
    <mergeCell ref="F5:G5"/>
    <mergeCell ref="F9:G9"/>
    <mergeCell ref="F10:G10"/>
    <mergeCell ref="F11:G11"/>
    <mergeCell ref="A9:B9"/>
    <mergeCell ref="A10:B10"/>
    <mergeCell ref="A11:B11"/>
    <mergeCell ref="A23:J23"/>
    <mergeCell ref="B34:I34"/>
    <mergeCell ref="F19:I19"/>
    <mergeCell ref="F18:I18"/>
    <mergeCell ref="B33:H33"/>
    <mergeCell ref="B31:F31"/>
    <mergeCell ref="B32:F32"/>
    <mergeCell ref="B26:F26"/>
    <mergeCell ref="B27:F27"/>
    <mergeCell ref="B28:F28"/>
    <mergeCell ref="B29:F29"/>
    <mergeCell ref="B30:F30"/>
    <mergeCell ref="B25:F25"/>
    <mergeCell ref="A20:B20"/>
    <mergeCell ref="A21:B21"/>
  </mergeCells>
  <dataValidations count="5">
    <dataValidation type="list" allowBlank="1" showInputMessage="1" showErrorMessage="1" sqref="F18">
      <formula1>INDIRECT($F$14)</formula1>
    </dataValidation>
    <dataValidation type="list" allowBlank="1" showInputMessage="1" showErrorMessage="1" sqref="F14:G14">
      <formula1>Да_не</formula1>
    </dataValidation>
    <dataValidation type="list" allowBlank="1" showInputMessage="1" showErrorMessage="1" sqref="F13:G13 F15:G17">
      <formula1>Тип_објекта</formula1>
    </dataValidation>
    <dataValidation type="list" allowBlank="1" showInputMessage="1" showErrorMessage="1" sqref="C25:F32 B25:B32">
      <formula1>Документи</formula1>
    </dataValidation>
    <dataValidation type="list" allowBlank="1" showInputMessage="1" showErrorMessage="1" sqref="F19">
      <formula1>Зоне</formula1>
    </dataValidation>
  </dataValidations>
  <printOptions horizontalCentered="1"/>
  <pageMargins left="0.78740157480314965" right="0.59055118110236227" top="0.78740157480314965" bottom="0.78740157480314965" header="0.31496062992125984" footer="0.59055118110236227"/>
  <pageSetup paperSize="9" scale="91" orientation="portrait" r:id="rId1"/>
  <headerFooter>
    <oddFooter>&amp;L&amp;"Arial,Italic"&amp;9Све приказане цијене су оквирног карактера и оне не представљају тачне трошкове поступка</oddFooter>
  </headerFooter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БАЗА</vt:lpstr>
      <vt:lpstr>ГД</vt:lpstr>
      <vt:lpstr>Услови</vt:lpstr>
      <vt:lpstr>Идентификација</vt:lpstr>
      <vt:lpstr>ЛУ</vt:lpstr>
      <vt:lpstr>Lista_a</vt:lpstr>
      <vt:lpstr>Lista_b</vt:lpstr>
      <vt:lpstr>БАЗА!Print_Area</vt:lpstr>
      <vt:lpstr>ГД!Print_Area</vt:lpstr>
      <vt:lpstr>ЛУ!Print_Area</vt:lpstr>
      <vt:lpstr>Да</vt:lpstr>
      <vt:lpstr>Да_не</vt:lpstr>
      <vt:lpstr>Документи</vt:lpstr>
      <vt:lpstr>Документи_цене</vt:lpstr>
      <vt:lpstr>Зоне</vt:lpstr>
      <vt:lpstr>Зоне_1</vt:lpstr>
      <vt:lpstr>Не</vt:lpstr>
      <vt:lpstr>Стање_објекта</vt:lpstr>
      <vt:lpstr>Тип_објекта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SlobodanP</cp:lastModifiedBy>
  <cp:lastPrinted>2022-03-31T10:33:48Z</cp:lastPrinted>
  <dcterms:created xsi:type="dcterms:W3CDTF">2022-03-15T08:33:46Z</dcterms:created>
  <dcterms:modified xsi:type="dcterms:W3CDTF">2022-03-31T19:10:05Z</dcterms:modified>
</cp:coreProperties>
</file>