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3640" windowHeight="9015"/>
  </bookViews>
  <sheets>
    <sheet name="Sheet1" sheetId="1" r:id="rId1"/>
  </sheets>
  <externalReferences>
    <externalReference r:id="rId2"/>
  </externalReferences>
  <definedNames>
    <definedName name="_xlnm._FilterDatabase" localSheetId="0" hidden="1">Sheet1!$H$3:$M$23</definedName>
    <definedName name="oznaka">[1]pregledFM!$I$2:$I$81</definedName>
    <definedName name="poz">[1]LP!$AH$2</definedName>
    <definedName name="sifra">Sheet1!$O$2</definedName>
  </definedNames>
  <calcPr calcId="144525"/>
</workbook>
</file>

<file path=xl/calcChain.xml><?xml version="1.0" encoding="utf-8"?>
<calcChain xmlns="http://schemas.openxmlformats.org/spreadsheetml/2006/main">
  <c r="R2" i="1" l="1"/>
  <c r="S2" i="1" l="1"/>
  <c r="O4" i="1"/>
  <c r="O5" i="1" l="1"/>
  <c r="O6" i="1" s="1"/>
  <c r="O7" i="1"/>
  <c r="O8" i="1" s="1"/>
  <c r="O9" i="1" s="1"/>
  <c r="O10" i="1"/>
  <c r="O11" i="1" s="1"/>
  <c r="Q9" i="1"/>
  <c r="Q10" i="1"/>
  <c r="Q11" i="1"/>
  <c r="P16" i="1"/>
  <c r="Q16" i="1"/>
  <c r="P17" i="1"/>
  <c r="Q17" i="1"/>
  <c r="Q22" i="1"/>
  <c r="P23" i="1"/>
  <c r="Q23" i="1"/>
  <c r="P4" i="1"/>
  <c r="Q4" i="1"/>
  <c r="S4" i="1" l="1"/>
  <c r="T4" i="1"/>
  <c r="U4" i="1" s="1"/>
  <c r="P5" i="1"/>
  <c r="P6" i="1" s="1"/>
  <c r="O12" i="1"/>
  <c r="Q5" i="1"/>
  <c r="V4" i="1" l="1"/>
  <c r="N4" i="1" s="1"/>
  <c r="S5" i="1"/>
  <c r="T5" i="1"/>
  <c r="Q6" i="1"/>
  <c r="P7" i="1"/>
  <c r="P8" i="1" s="1"/>
  <c r="O13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E10" i="1"/>
  <c r="M9" i="1"/>
  <c r="E9" i="1"/>
  <c r="M8" i="1"/>
  <c r="E8" i="1"/>
  <c r="M7" i="1"/>
  <c r="E7" i="1"/>
  <c r="M6" i="1"/>
  <c r="E6" i="1"/>
  <c r="M5" i="1"/>
  <c r="E5" i="1"/>
  <c r="M4" i="1"/>
  <c r="E4" i="1"/>
  <c r="U5" i="1" l="1"/>
  <c r="S6" i="1"/>
  <c r="T6" i="1"/>
  <c r="O14" i="1"/>
  <c r="O15" i="1" s="1"/>
  <c r="O16" i="1" s="1"/>
  <c r="P9" i="1"/>
  <c r="P10" i="1" s="1"/>
  <c r="S10" i="1" s="1"/>
  <c r="Q7" i="1"/>
  <c r="U6" i="1" l="1"/>
  <c r="V6" i="1" s="1"/>
  <c r="N6" i="1" s="1"/>
  <c r="P11" i="1"/>
  <c r="T11" i="1" s="1"/>
  <c r="T10" i="1"/>
  <c r="V5" i="1"/>
  <c r="N5" i="1" s="1"/>
  <c r="S16" i="1"/>
  <c r="T16" i="1"/>
  <c r="U16" i="1" s="1"/>
  <c r="T7" i="1"/>
  <c r="U7" i="1" s="1"/>
  <c r="S9" i="1"/>
  <c r="T9" i="1"/>
  <c r="Q8" i="1"/>
  <c r="Q12" i="1" s="1"/>
  <c r="S7" i="1"/>
  <c r="O17" i="1"/>
  <c r="O18" i="1" s="1"/>
  <c r="P12" i="1"/>
  <c r="Q13" i="1" l="1"/>
  <c r="U11" i="1"/>
  <c r="V11" i="1" s="1"/>
  <c r="N11" i="1" s="1"/>
  <c r="S11" i="1"/>
  <c r="U9" i="1"/>
  <c r="O19" i="1"/>
  <c r="T12" i="1"/>
  <c r="U12" i="1" s="1"/>
  <c r="S12" i="1"/>
  <c r="S8" i="1"/>
  <c r="T8" i="1"/>
  <c r="U8" i="1" s="1"/>
  <c r="S17" i="1"/>
  <c r="T17" i="1"/>
  <c r="U17" i="1" s="1"/>
  <c r="P13" i="1"/>
  <c r="P14" i="1" s="1"/>
  <c r="O20" i="1"/>
  <c r="O21" i="1"/>
  <c r="U10" i="1" l="1"/>
  <c r="V9" i="1"/>
  <c r="N9" i="1" s="1"/>
  <c r="S13" i="1"/>
  <c r="V10" i="1"/>
  <c r="N10" i="1" s="1"/>
  <c r="Q14" i="1"/>
  <c r="V8" i="1"/>
  <c r="N8" i="1" s="1"/>
  <c r="P15" i="1"/>
  <c r="V7" i="1"/>
  <c r="N7" i="1" s="1"/>
  <c r="P18" i="1"/>
  <c r="T13" i="1"/>
  <c r="U13" i="1" s="1"/>
  <c r="P19" i="1"/>
  <c r="Q15" i="1"/>
  <c r="S14" i="1"/>
  <c r="O22" i="1"/>
  <c r="O23" i="1" s="1"/>
  <c r="Q21" i="1"/>
  <c r="T15" i="1" l="1"/>
  <c r="P20" i="1"/>
  <c r="P21" i="1" s="1"/>
  <c r="T14" i="1"/>
  <c r="U14" i="1" s="1"/>
  <c r="V12" i="1"/>
  <c r="N12" i="1" s="1"/>
  <c r="V13" i="1"/>
  <c r="N13" i="1" s="1"/>
  <c r="Q18" i="1"/>
  <c r="S23" i="1"/>
  <c r="T23" i="1"/>
  <c r="S15" i="1"/>
  <c r="P22" i="1" l="1"/>
  <c r="T21" i="1"/>
  <c r="S21" i="1"/>
  <c r="U15" i="1"/>
  <c r="V15" i="1" s="1"/>
  <c r="N15" i="1" s="1"/>
  <c r="Q20" i="1"/>
  <c r="S20" i="1" s="1"/>
  <c r="Q19" i="1"/>
  <c r="T20" i="1"/>
  <c r="V16" i="1"/>
  <c r="N16" i="1" s="1"/>
  <c r="V14" i="1"/>
  <c r="N14" i="1" s="1"/>
  <c r="T18" i="1"/>
  <c r="U18" i="1" s="1"/>
  <c r="S18" i="1"/>
  <c r="U20" i="1" l="1"/>
  <c r="V20" i="1" s="1"/>
  <c r="N20" i="1" s="1"/>
  <c r="S22" i="1"/>
  <c r="T22" i="1"/>
  <c r="U22" i="1" s="1"/>
  <c r="V22" i="1" s="1"/>
  <c r="N22" i="1" s="1"/>
  <c r="S19" i="1"/>
  <c r="T19" i="1"/>
  <c r="U19" i="1" s="1"/>
  <c r="V17" i="1"/>
  <c r="N17" i="1" s="1"/>
  <c r="U23" i="1" l="1"/>
  <c r="V23" i="1" s="1"/>
  <c r="N23" i="1" s="1"/>
  <c r="U21" i="1"/>
  <c r="V21" i="1" s="1"/>
  <c r="N21" i="1" s="1"/>
  <c r="V18" i="1"/>
  <c r="N18" i="1" s="1"/>
  <c r="V19" i="1"/>
  <c r="N19" i="1" s="1"/>
  <c r="F8" i="1" l="1"/>
  <c r="F4" i="1"/>
  <c r="F10" i="1"/>
  <c r="F9" i="1"/>
  <c r="F6" i="1"/>
  <c r="F5" i="1"/>
  <c r="F7" i="1"/>
</calcChain>
</file>

<file path=xl/sharedStrings.xml><?xml version="1.0" encoding="utf-8"?>
<sst xmlns="http://schemas.openxmlformats.org/spreadsheetml/2006/main" count="43" uniqueCount="42">
  <si>
    <t>radna mjesta</t>
  </si>
  <si>
    <t>sifra RM</t>
  </si>
  <si>
    <t>ima prijava</t>
  </si>
  <si>
    <t>odabrano</t>
  </si>
  <si>
    <t>kandidat</t>
  </si>
  <si>
    <t>želja 1</t>
  </si>
  <si>
    <t>želja 2</t>
  </si>
  <si>
    <t>želja 3</t>
  </si>
  <si>
    <t>bodova</t>
  </si>
  <si>
    <t>izabran na RM</t>
  </si>
  <si>
    <t>poz 1</t>
  </si>
  <si>
    <t>kandidat 1</t>
  </si>
  <si>
    <t>poz 2</t>
  </si>
  <si>
    <t>kandidat 2</t>
  </si>
  <si>
    <t>poz 3</t>
  </si>
  <si>
    <t>kandidat 3</t>
  </si>
  <si>
    <t>poz 4</t>
  </si>
  <si>
    <t>kandidat 4</t>
  </si>
  <si>
    <t>poz 5</t>
  </si>
  <si>
    <t>kandidat 5</t>
  </si>
  <si>
    <t>poz 6</t>
  </si>
  <si>
    <t>kandidat 6</t>
  </si>
  <si>
    <t>poz 7</t>
  </si>
  <si>
    <t>kandidat 7</t>
  </si>
  <si>
    <t>kandidat 8</t>
  </si>
  <si>
    <t>kandidat 9</t>
  </si>
  <si>
    <t>kandidat 10</t>
  </si>
  <si>
    <t>kandidat 11</t>
  </si>
  <si>
    <t>kandidat 12</t>
  </si>
  <si>
    <t>kandidat 13</t>
  </si>
  <si>
    <t>kandidat 14</t>
  </si>
  <si>
    <t>kandidat 15</t>
  </si>
  <si>
    <t>kandidat 16</t>
  </si>
  <si>
    <t>kandidat 17</t>
  </si>
  <si>
    <t>kandidat 18</t>
  </si>
  <si>
    <t>kandidat 19</t>
  </si>
  <si>
    <t>kandidat 20</t>
  </si>
  <si>
    <t xml:space="preserve">Imam tabelu sa kandidatima koji su konkurisali na tri pozicije </t>
  </si>
  <si>
    <t>broj mjesta za popunu</t>
  </si>
  <si>
    <t>br.za listu</t>
  </si>
  <si>
    <t>Kako da pomoću VBA ofarbam prva tri kandidata na svakoj listi kao na primeru</t>
  </si>
  <si>
    <t>Ako se traže 2 lica po poziciji onda treba da ofarba prvih 6 kandidata i 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</si>
</sst>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ojnici%2026%20kla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gled"/>
      <sheetName val="filter"/>
      <sheetName val="pregledFM"/>
      <sheetName val="LP"/>
      <sheetName val="Sheet1"/>
    </sheetNames>
    <sheetDataSet>
      <sheetData sheetId="0"/>
      <sheetData sheetId="1"/>
      <sheetData sheetId="2">
        <row r="2">
          <cell r="I2">
            <v>1001</v>
          </cell>
        </row>
        <row r="3">
          <cell r="I3">
            <v>1002</v>
          </cell>
        </row>
        <row r="4">
          <cell r="I4">
            <v>1003</v>
          </cell>
        </row>
        <row r="5">
          <cell r="I5">
            <v>1004</v>
          </cell>
        </row>
        <row r="6">
          <cell r="I6">
            <v>1005</v>
          </cell>
        </row>
        <row r="7">
          <cell r="I7">
            <v>1006</v>
          </cell>
        </row>
        <row r="8">
          <cell r="I8">
            <v>1007</v>
          </cell>
        </row>
        <row r="9">
          <cell r="I9">
            <v>1008</v>
          </cell>
        </row>
        <row r="10">
          <cell r="I10">
            <v>1009</v>
          </cell>
        </row>
        <row r="11">
          <cell r="I11">
            <v>1010</v>
          </cell>
        </row>
        <row r="12">
          <cell r="I12">
            <v>1011</v>
          </cell>
        </row>
        <row r="13">
          <cell r="I13">
            <v>1012</v>
          </cell>
        </row>
        <row r="14">
          <cell r="I14">
            <v>1013</v>
          </cell>
        </row>
        <row r="15">
          <cell r="I15">
            <v>1014</v>
          </cell>
        </row>
        <row r="16">
          <cell r="I16">
            <v>1015</v>
          </cell>
        </row>
        <row r="17">
          <cell r="I17">
            <v>1016</v>
          </cell>
        </row>
        <row r="18">
          <cell r="I18">
            <v>1017</v>
          </cell>
        </row>
        <row r="19">
          <cell r="I19">
            <v>1018</v>
          </cell>
        </row>
        <row r="20">
          <cell r="I20">
            <v>1019</v>
          </cell>
        </row>
        <row r="21">
          <cell r="I21">
            <v>1020</v>
          </cell>
        </row>
        <row r="22">
          <cell r="I22">
            <v>1021</v>
          </cell>
        </row>
        <row r="23">
          <cell r="I23">
            <v>1022</v>
          </cell>
        </row>
        <row r="24">
          <cell r="I24">
            <v>1023</v>
          </cell>
        </row>
        <row r="25">
          <cell r="I25">
            <v>1024</v>
          </cell>
        </row>
        <row r="26">
          <cell r="I26">
            <v>1025</v>
          </cell>
        </row>
        <row r="27">
          <cell r="I27">
            <v>1026</v>
          </cell>
        </row>
        <row r="28">
          <cell r="I28">
            <v>1027</v>
          </cell>
        </row>
        <row r="29">
          <cell r="I29">
            <v>1028</v>
          </cell>
        </row>
        <row r="30">
          <cell r="I30">
            <v>1029</v>
          </cell>
        </row>
        <row r="31">
          <cell r="I31">
            <v>1030</v>
          </cell>
        </row>
        <row r="32">
          <cell r="I32">
            <v>1031</v>
          </cell>
        </row>
        <row r="33">
          <cell r="I33">
            <v>1032</v>
          </cell>
        </row>
        <row r="34">
          <cell r="I34">
            <v>1033</v>
          </cell>
        </row>
        <row r="35">
          <cell r="I35">
            <v>1034</v>
          </cell>
        </row>
        <row r="36">
          <cell r="I36">
            <v>1035</v>
          </cell>
        </row>
        <row r="37">
          <cell r="I37">
            <v>1036</v>
          </cell>
        </row>
        <row r="38">
          <cell r="I38">
            <v>1037</v>
          </cell>
        </row>
        <row r="39">
          <cell r="I39">
            <v>3001</v>
          </cell>
        </row>
        <row r="40">
          <cell r="I40">
            <v>3002</v>
          </cell>
        </row>
        <row r="41">
          <cell r="I41">
            <v>3003</v>
          </cell>
        </row>
        <row r="42">
          <cell r="I42">
            <v>3004</v>
          </cell>
        </row>
        <row r="43">
          <cell r="I43">
            <v>3005</v>
          </cell>
        </row>
        <row r="44">
          <cell r="I44">
            <v>3006</v>
          </cell>
        </row>
        <row r="45">
          <cell r="I45">
            <v>3007</v>
          </cell>
        </row>
        <row r="46">
          <cell r="I46">
            <v>3008</v>
          </cell>
        </row>
        <row r="47">
          <cell r="I47">
            <v>3009</v>
          </cell>
        </row>
        <row r="48">
          <cell r="I48">
            <v>3010</v>
          </cell>
        </row>
        <row r="49">
          <cell r="I49">
            <v>3011</v>
          </cell>
        </row>
        <row r="50">
          <cell r="I50">
            <v>3012</v>
          </cell>
        </row>
        <row r="51">
          <cell r="I51">
            <v>3013</v>
          </cell>
        </row>
        <row r="52">
          <cell r="I52">
            <v>3014</v>
          </cell>
        </row>
        <row r="53">
          <cell r="I53">
            <v>3015</v>
          </cell>
        </row>
        <row r="54">
          <cell r="I54">
            <v>3016</v>
          </cell>
        </row>
        <row r="55">
          <cell r="I55">
            <v>3017</v>
          </cell>
        </row>
        <row r="56">
          <cell r="I56">
            <v>3018</v>
          </cell>
        </row>
        <row r="57">
          <cell r="I57">
            <v>3019</v>
          </cell>
        </row>
        <row r="58">
          <cell r="I58">
            <v>3020</v>
          </cell>
        </row>
        <row r="59">
          <cell r="I59">
            <v>3021</v>
          </cell>
        </row>
        <row r="60">
          <cell r="I60">
            <v>3022</v>
          </cell>
        </row>
        <row r="61">
          <cell r="I61">
            <v>3023</v>
          </cell>
        </row>
        <row r="62">
          <cell r="I62">
            <v>3024</v>
          </cell>
        </row>
        <row r="63">
          <cell r="I63">
            <v>3025</v>
          </cell>
        </row>
        <row r="64">
          <cell r="I64">
            <v>3026</v>
          </cell>
        </row>
        <row r="65">
          <cell r="I65">
            <v>3027</v>
          </cell>
        </row>
        <row r="66">
          <cell r="I66">
            <v>5001</v>
          </cell>
        </row>
        <row r="67">
          <cell r="I67">
            <v>5002</v>
          </cell>
        </row>
        <row r="68">
          <cell r="I68">
            <v>5003</v>
          </cell>
        </row>
        <row r="69">
          <cell r="I69">
            <v>5004</v>
          </cell>
        </row>
        <row r="70">
          <cell r="I70">
            <v>5005</v>
          </cell>
        </row>
        <row r="71">
          <cell r="I71">
            <v>5006</v>
          </cell>
        </row>
        <row r="72">
          <cell r="I72">
            <v>5007</v>
          </cell>
        </row>
        <row r="73">
          <cell r="I73">
            <v>5008</v>
          </cell>
        </row>
        <row r="74">
          <cell r="I74">
            <v>5009</v>
          </cell>
        </row>
        <row r="75">
          <cell r="I75">
            <v>5010</v>
          </cell>
        </row>
        <row r="76">
          <cell r="I76">
            <v>5011</v>
          </cell>
        </row>
        <row r="77">
          <cell r="I77">
            <v>5012</v>
          </cell>
        </row>
        <row r="78">
          <cell r="I78">
            <v>5013</v>
          </cell>
        </row>
        <row r="79">
          <cell r="I79">
            <v>5014</v>
          </cell>
        </row>
        <row r="80">
          <cell r="I80">
            <v>5015</v>
          </cell>
        </row>
        <row r="81">
          <cell r="I81">
            <v>9001</v>
          </cell>
        </row>
      </sheetData>
      <sheetData sheetId="3">
        <row r="2">
          <cell r="AH2">
            <v>3027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workbookViewId="0">
      <selection activeCell="AA14" sqref="AA14"/>
    </sheetView>
  </sheetViews>
  <sheetFormatPr defaultRowHeight="15" x14ac:dyDescent="0.25"/>
  <cols>
    <col min="1" max="1" width="7" bestFit="1" customWidth="1"/>
    <col min="2" max="2" width="6.140625" customWidth="1"/>
    <col min="3" max="3" width="16.140625" style="1" customWidth="1"/>
    <col min="4" max="4" width="2" customWidth="1"/>
    <col min="5" max="5" width="7" bestFit="1" customWidth="1"/>
    <col min="6" max="6" width="10.140625" customWidth="1"/>
    <col min="8" max="8" width="11.140625" bestFit="1" customWidth="1"/>
    <col min="9" max="11" width="6.5703125" bestFit="1" customWidth="1"/>
    <col min="12" max="12" width="7.5703125" bestFit="1" customWidth="1"/>
    <col min="14" max="14" width="15.5703125" customWidth="1"/>
    <col min="18" max="18" width="4" customWidth="1"/>
    <col min="19" max="19" width="9.140625" hidden="1" customWidth="1"/>
    <col min="20" max="20" width="3.140625" bestFit="1" customWidth="1"/>
    <col min="21" max="21" width="3" bestFit="1" customWidth="1"/>
    <col min="22" max="22" width="3.28515625" bestFit="1" customWidth="1"/>
  </cols>
  <sheetData>
    <row r="1" spans="1:22" x14ac:dyDescent="0.25">
      <c r="O1" t="s">
        <v>1</v>
      </c>
      <c r="Q1" t="s">
        <v>39</v>
      </c>
    </row>
    <row r="2" spans="1:22" x14ac:dyDescent="0.25">
      <c r="O2" s="2">
        <v>105</v>
      </c>
      <c r="Q2" s="12">
        <v>3</v>
      </c>
      <c r="R2">
        <f>VLOOKUP(sifra,B4:C10,2,FALSE)*Q2</f>
        <v>9</v>
      </c>
      <c r="S2">
        <f>Q2+1</f>
        <v>4</v>
      </c>
    </row>
    <row r="3" spans="1:22" s="5" customFormat="1" ht="30" x14ac:dyDescent="0.25">
      <c r="A3" s="4" t="s">
        <v>0</v>
      </c>
      <c r="B3" s="4" t="s">
        <v>1</v>
      </c>
      <c r="C3" s="4" t="s">
        <v>38</v>
      </c>
      <c r="E3" s="6" t="s">
        <v>2</v>
      </c>
      <c r="F3" s="6" t="s">
        <v>3</v>
      </c>
      <c r="H3" s="7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3" t="s">
        <v>9</v>
      </c>
    </row>
    <row r="4" spans="1:22" x14ac:dyDescent="0.25">
      <c r="A4" s="9" t="s">
        <v>10</v>
      </c>
      <c r="B4" s="9">
        <v>101</v>
      </c>
      <c r="C4" s="8">
        <v>2</v>
      </c>
      <c r="E4" s="1">
        <f>COUNTIF(I$4:K$23,B4)</f>
        <v>4</v>
      </c>
      <c r="F4" s="1">
        <f>COUNTIF(N$4:N$23,"izabran na "&amp;B4)</f>
        <v>0</v>
      </c>
      <c r="H4" s="9" t="s">
        <v>11</v>
      </c>
      <c r="I4" s="10">
        <v>101</v>
      </c>
      <c r="J4" s="11">
        <v>102</v>
      </c>
      <c r="K4" s="10">
        <v>103</v>
      </c>
      <c r="L4" s="9">
        <v>300</v>
      </c>
      <c r="M4" s="9" t="b">
        <f t="shared" ref="M4:M23" si="0">OR(I4=sifra,J4=sifra,K4=sifra)</f>
        <v>0</v>
      </c>
      <c r="N4" t="str">
        <f t="shared" ref="N4:N23" si="1">IF(V4="da","izabran na "&amp;sifra,"")</f>
        <v/>
      </c>
      <c r="O4">
        <f>IF(ISNUMBER(SEARCH(sifra,I4)),MAX($O$3:O3)+1,0)</f>
        <v>0</v>
      </c>
      <c r="P4">
        <f>IF(ISNUMBER(SEARCH(sifra,J4)),MAX($O$3:P3)+1,0)</f>
        <v>0</v>
      </c>
      <c r="Q4">
        <f>IF(ISNUMBER(SEARCH(sifra,K4)),MAX($O$3:Q3)+1,0)</f>
        <v>0</v>
      </c>
      <c r="S4" t="str">
        <f>IF(AND(OR(O4,P4,Q4&gt;0),OR(O4,P4,Q4&lt;Q$2)),"da","")</f>
        <v/>
      </c>
      <c r="T4" t="str">
        <f>IF(OR(O4,P4,Q4&gt;0),"da","")</f>
        <v/>
      </c>
      <c r="U4" t="str">
        <f>IF(T4&lt;&gt;"da","",COUNTIF(S$4:S4,"da"))</f>
        <v/>
      </c>
      <c r="V4" t="str">
        <f>IF(U4&lt;=R$2,"da","ne")</f>
        <v>ne</v>
      </c>
    </row>
    <row r="5" spans="1:22" x14ac:dyDescent="0.25">
      <c r="A5" s="9" t="s">
        <v>12</v>
      </c>
      <c r="B5" s="9">
        <v>102</v>
      </c>
      <c r="C5" s="8">
        <v>1</v>
      </c>
      <c r="E5" s="1">
        <f t="shared" ref="E5:E10" si="2">COUNTIF(I$4:K$23,B5)</f>
        <v>5</v>
      </c>
      <c r="F5" s="1">
        <f t="shared" ref="F5:F10" si="3">COUNTIF(N$4:N$23,"izabran na "&amp;B5)</f>
        <v>0</v>
      </c>
      <c r="H5" s="9" t="s">
        <v>13</v>
      </c>
      <c r="I5" s="10">
        <v>102</v>
      </c>
      <c r="J5" s="11">
        <v>103</v>
      </c>
      <c r="K5" s="10">
        <v>104</v>
      </c>
      <c r="L5" s="9">
        <v>290</v>
      </c>
      <c r="M5" s="9" t="b">
        <f t="shared" si="0"/>
        <v>0</v>
      </c>
      <c r="N5" t="str">
        <f t="shared" si="1"/>
        <v/>
      </c>
      <c r="O5">
        <f>IF(ISNUMBER(SEARCH(sifra,I5)),MAX($O$3:O4)+1,0)</f>
        <v>0</v>
      </c>
      <c r="P5">
        <f>IF(ISNUMBER(SEARCH(sifra,J5)),MAX($O$3:P4)+1,0)</f>
        <v>0</v>
      </c>
      <c r="Q5">
        <f>IF(ISNUMBER(SEARCH(sifra,K5)),MAX($O$3:Q4)+1,0)</f>
        <v>0</v>
      </c>
      <c r="S5" t="str">
        <f t="shared" ref="S5:S23" si="4">IF(AND(OR(O5,P5,Q5&gt;0),OR(O5,P5,Q5&lt;Q$2)),"da","")</f>
        <v/>
      </c>
      <c r="T5" t="str">
        <f t="shared" ref="T5:T23" si="5">IF(OR(O5,P5,Q5&gt;0),"da","")</f>
        <v/>
      </c>
      <c r="U5" t="str">
        <f>IF(T5&lt;&gt;"da","",COUNTIF(S$4:S5,"da"))</f>
        <v/>
      </c>
      <c r="V5" t="str">
        <f t="shared" ref="V5:V23" si="6">IF(U5&lt;=R$2,"da","ne")</f>
        <v>ne</v>
      </c>
    </row>
    <row r="6" spans="1:22" x14ac:dyDescent="0.25">
      <c r="A6" s="9" t="s">
        <v>14</v>
      </c>
      <c r="B6" s="9">
        <v>103</v>
      </c>
      <c r="C6" s="8">
        <v>2</v>
      </c>
      <c r="E6" s="1">
        <f t="shared" si="2"/>
        <v>8</v>
      </c>
      <c r="F6" s="1">
        <f t="shared" si="3"/>
        <v>0</v>
      </c>
      <c r="H6" s="9" t="s">
        <v>15</v>
      </c>
      <c r="I6" s="10">
        <v>103</v>
      </c>
      <c r="J6" s="11">
        <v>104</v>
      </c>
      <c r="K6" s="10">
        <v>105</v>
      </c>
      <c r="L6" s="9">
        <v>280</v>
      </c>
      <c r="M6" s="9" t="b">
        <f t="shared" si="0"/>
        <v>1</v>
      </c>
      <c r="N6" t="str">
        <f t="shared" si="1"/>
        <v>izabran na 105</v>
      </c>
      <c r="O6">
        <f>IF(ISNUMBER(SEARCH(sifra,I6)),MAX($O$3:O5)+1,0)</f>
        <v>0</v>
      </c>
      <c r="P6">
        <f>IF(ISNUMBER(SEARCH(sifra,J6)),MAX($O$3:P5)+1,0)</f>
        <v>0</v>
      </c>
      <c r="Q6">
        <f>IF(ISNUMBER(SEARCH(sifra,K6)),MAX($O$3:Q5)+1,0)</f>
        <v>1</v>
      </c>
      <c r="S6" t="str">
        <f t="shared" si="4"/>
        <v>da</v>
      </c>
      <c r="T6" t="str">
        <f t="shared" si="5"/>
        <v>da</v>
      </c>
      <c r="U6">
        <f>IF(T6&lt;&gt;"da","",COUNTIF(T$4:T6,"da"))</f>
        <v>1</v>
      </c>
      <c r="V6" t="str">
        <f t="shared" si="6"/>
        <v>da</v>
      </c>
    </row>
    <row r="7" spans="1:22" x14ac:dyDescent="0.25">
      <c r="A7" s="9" t="s">
        <v>16</v>
      </c>
      <c r="B7" s="9">
        <v>104</v>
      </c>
      <c r="C7" s="8">
        <v>1</v>
      </c>
      <c r="E7" s="1">
        <f t="shared" si="2"/>
        <v>8</v>
      </c>
      <c r="F7" s="1">
        <f t="shared" si="3"/>
        <v>0</v>
      </c>
      <c r="H7" s="9" t="s">
        <v>17</v>
      </c>
      <c r="I7" s="10">
        <v>104</v>
      </c>
      <c r="J7" s="11">
        <v>105</v>
      </c>
      <c r="K7" s="10">
        <v>106</v>
      </c>
      <c r="L7" s="9">
        <v>270</v>
      </c>
      <c r="M7" s="9" t="b">
        <f t="shared" si="0"/>
        <v>1</v>
      </c>
      <c r="N7" t="str">
        <f t="shared" si="1"/>
        <v>izabran na 105</v>
      </c>
      <c r="O7">
        <f>IF(ISNUMBER(SEARCH(sifra,I7)),MAX($O$3:O6)+1,0)</f>
        <v>0</v>
      </c>
      <c r="P7">
        <f>IF(ISNUMBER(SEARCH(sifra,J7)),MAX($O$3:P6)+1,0)</f>
        <v>1</v>
      </c>
      <c r="Q7">
        <f>IF(ISNUMBER(SEARCH(sifra,K7)),MAX($O$3:Q6)+1,0)</f>
        <v>0</v>
      </c>
      <c r="S7" t="str">
        <f t="shared" si="4"/>
        <v>da</v>
      </c>
      <c r="T7" t="str">
        <f t="shared" si="5"/>
        <v>da</v>
      </c>
      <c r="U7">
        <f>IF(T7&lt;&gt;"da","",COUNTIF(T$4:T7,"da"))</f>
        <v>2</v>
      </c>
      <c r="V7" t="str">
        <f t="shared" si="6"/>
        <v>da</v>
      </c>
    </row>
    <row r="8" spans="1:22" x14ac:dyDescent="0.25">
      <c r="A8" s="9" t="s">
        <v>18</v>
      </c>
      <c r="B8" s="9">
        <v>105</v>
      </c>
      <c r="C8" s="8">
        <v>3</v>
      </c>
      <c r="E8" s="1">
        <f t="shared" si="2"/>
        <v>11</v>
      </c>
      <c r="F8" s="1">
        <f t="shared" si="3"/>
        <v>9</v>
      </c>
      <c r="H8" s="9" t="s">
        <v>19</v>
      </c>
      <c r="I8" s="10">
        <v>105</v>
      </c>
      <c r="J8" s="11">
        <v>106</v>
      </c>
      <c r="K8" s="10">
        <v>107</v>
      </c>
      <c r="L8" s="9">
        <v>260</v>
      </c>
      <c r="M8" s="9" t="b">
        <f t="shared" si="0"/>
        <v>1</v>
      </c>
      <c r="N8" t="str">
        <f t="shared" si="1"/>
        <v>izabran na 105</v>
      </c>
      <c r="O8">
        <f>IF(ISNUMBER(SEARCH(sifra,I8)),MAX($O$3:O7)+1,0)</f>
        <v>1</v>
      </c>
      <c r="P8">
        <f>IF(ISNUMBER(SEARCH(sifra,J8)),MAX($O$3:P7)+1,0)</f>
        <v>0</v>
      </c>
      <c r="Q8">
        <f>IF(ISNUMBER(SEARCH(sifra,K8)),MAX($O$3:Q7)+1,0)</f>
        <v>0</v>
      </c>
      <c r="S8" t="str">
        <f t="shared" si="4"/>
        <v>da</v>
      </c>
      <c r="T8" t="str">
        <f t="shared" si="5"/>
        <v>da</v>
      </c>
      <c r="U8">
        <f>IF(T8&lt;&gt;"da","",COUNTIF(T$4:T8,"da"))</f>
        <v>3</v>
      </c>
      <c r="V8" t="str">
        <f t="shared" si="6"/>
        <v>da</v>
      </c>
    </row>
    <row r="9" spans="1:22" x14ac:dyDescent="0.25">
      <c r="A9" s="9" t="s">
        <v>20</v>
      </c>
      <c r="B9" s="9">
        <v>106</v>
      </c>
      <c r="C9" s="8">
        <v>2</v>
      </c>
      <c r="E9" s="1">
        <f t="shared" si="2"/>
        <v>7</v>
      </c>
      <c r="F9" s="1">
        <f t="shared" si="3"/>
        <v>0</v>
      </c>
      <c r="H9" s="9" t="s">
        <v>21</v>
      </c>
      <c r="I9" s="10">
        <v>106</v>
      </c>
      <c r="J9" s="11">
        <v>107</v>
      </c>
      <c r="K9" s="9"/>
      <c r="L9" s="9">
        <v>250</v>
      </c>
      <c r="M9" s="9" t="b">
        <f t="shared" si="0"/>
        <v>0</v>
      </c>
      <c r="N9" t="str">
        <f t="shared" si="1"/>
        <v/>
      </c>
      <c r="O9">
        <f>IF(ISNUMBER(SEARCH(sifra,I9)),MAX($O$3:O8)+1,0)</f>
        <v>0</v>
      </c>
      <c r="P9">
        <f>IF(ISNUMBER(SEARCH(sifra,J9)),MAX($O$3:P8)+1,0)</f>
        <v>0</v>
      </c>
      <c r="Q9">
        <f>IF(ISNUMBER(SEARCH(sifra,K9)),MAX($O$3:Q8)+1,0)</f>
        <v>0</v>
      </c>
      <c r="S9" t="str">
        <f t="shared" si="4"/>
        <v/>
      </c>
      <c r="T9" t="str">
        <f t="shared" si="5"/>
        <v/>
      </c>
      <c r="U9" t="str">
        <f>IF(T9&lt;&gt;"da","",COUNTIF(T$4:T9,"da"))</f>
        <v/>
      </c>
      <c r="V9" t="str">
        <f t="shared" si="6"/>
        <v>ne</v>
      </c>
    </row>
    <row r="10" spans="1:22" x14ac:dyDescent="0.25">
      <c r="A10" s="9" t="s">
        <v>22</v>
      </c>
      <c r="B10" s="9">
        <v>107</v>
      </c>
      <c r="C10" s="8">
        <v>1</v>
      </c>
      <c r="E10" s="1">
        <f t="shared" si="2"/>
        <v>7</v>
      </c>
      <c r="F10" s="1">
        <f t="shared" si="3"/>
        <v>0</v>
      </c>
      <c r="H10" s="9" t="s">
        <v>23</v>
      </c>
      <c r="I10" s="10">
        <v>107</v>
      </c>
      <c r="J10" s="11">
        <v>105</v>
      </c>
      <c r="K10" s="9"/>
      <c r="L10" s="9">
        <v>240</v>
      </c>
      <c r="M10" s="9" t="b">
        <f t="shared" si="0"/>
        <v>1</v>
      </c>
      <c r="N10" t="str">
        <f t="shared" si="1"/>
        <v>izabran na 105</v>
      </c>
      <c r="O10">
        <f>IF(ISNUMBER(SEARCH(sifra,I10)),MAX($O$3:O9)+1,0)</f>
        <v>0</v>
      </c>
      <c r="P10">
        <f>IF(ISNUMBER(SEARCH(sifra,J10)),MAX($O$3:P9)+1,0)</f>
        <v>2</v>
      </c>
      <c r="Q10">
        <f>IF(ISNUMBER(SEARCH(sifra,K10)),MAX($O$3:Q9)+1,0)</f>
        <v>0</v>
      </c>
      <c r="S10" t="str">
        <f t="shared" si="4"/>
        <v>da</v>
      </c>
      <c r="T10" t="str">
        <f t="shared" si="5"/>
        <v>da</v>
      </c>
      <c r="U10">
        <f>IF(T10&lt;&gt;"da","",COUNTIF(T$4:T10,"da"))</f>
        <v>4</v>
      </c>
      <c r="V10" t="str">
        <f t="shared" si="6"/>
        <v>da</v>
      </c>
    </row>
    <row r="11" spans="1:22" x14ac:dyDescent="0.25">
      <c r="H11" s="9" t="s">
        <v>24</v>
      </c>
      <c r="I11" s="9">
        <v>107</v>
      </c>
      <c r="J11" s="11">
        <v>105</v>
      </c>
      <c r="K11" s="9"/>
      <c r="L11" s="9">
        <v>230</v>
      </c>
      <c r="M11" s="9" t="b">
        <f t="shared" si="0"/>
        <v>1</v>
      </c>
      <c r="N11" t="str">
        <f t="shared" si="1"/>
        <v>izabran na 105</v>
      </c>
      <c r="O11">
        <f>IF(ISNUMBER(SEARCH(sifra,I11)),MAX($O$3:O10)+1,0)</f>
        <v>0</v>
      </c>
      <c r="P11">
        <f>IF(ISNUMBER(SEARCH(sifra,J11)),MAX($O$3:P10)+1,0)</f>
        <v>3</v>
      </c>
      <c r="Q11">
        <f>IF(ISNUMBER(SEARCH(sifra,K11)),MAX($O$3:Q10)+1,0)</f>
        <v>0</v>
      </c>
      <c r="S11" t="str">
        <f t="shared" si="4"/>
        <v>da</v>
      </c>
      <c r="T11" t="str">
        <f t="shared" si="5"/>
        <v>da</v>
      </c>
      <c r="U11">
        <f>IF(T11&lt;&gt;"da","",COUNTIF(T$4:T11,"da"))</f>
        <v>5</v>
      </c>
      <c r="V11" t="str">
        <f t="shared" si="6"/>
        <v>da</v>
      </c>
    </row>
    <row r="12" spans="1:22" x14ac:dyDescent="0.25">
      <c r="H12" s="9" t="s">
        <v>25</v>
      </c>
      <c r="I12" s="10">
        <v>102</v>
      </c>
      <c r="J12" s="11">
        <v>103</v>
      </c>
      <c r="K12" s="9">
        <v>104</v>
      </c>
      <c r="L12" s="9">
        <v>220</v>
      </c>
      <c r="M12" s="9" t="b">
        <f t="shared" si="0"/>
        <v>0</v>
      </c>
      <c r="N12" t="str">
        <f t="shared" si="1"/>
        <v/>
      </c>
      <c r="O12">
        <f>IF(ISNUMBER(SEARCH(sifra,I12)),MAX($O$3:O11)+1,0)</f>
        <v>0</v>
      </c>
      <c r="P12">
        <f>IF(ISNUMBER(SEARCH(sifra,J12)),MAX($O$3:P11)+1,0)</f>
        <v>0</v>
      </c>
      <c r="Q12">
        <f>IF(ISNUMBER(SEARCH(sifra,K12)),MAX($O$3:Q11)+1,0)</f>
        <v>0</v>
      </c>
      <c r="S12" t="str">
        <f t="shared" si="4"/>
        <v/>
      </c>
      <c r="T12" t="str">
        <f t="shared" si="5"/>
        <v/>
      </c>
      <c r="U12" t="str">
        <f>IF(T12&lt;&gt;"da","",COUNTIF(T$4:T12,"da"))</f>
        <v/>
      </c>
      <c r="V12" t="str">
        <f t="shared" si="6"/>
        <v>ne</v>
      </c>
    </row>
    <row r="13" spans="1:22" x14ac:dyDescent="0.25">
      <c r="H13" s="9" t="s">
        <v>26</v>
      </c>
      <c r="I13" s="10">
        <v>103</v>
      </c>
      <c r="J13" s="8">
        <v>104</v>
      </c>
      <c r="K13" s="10">
        <v>105</v>
      </c>
      <c r="L13" s="9">
        <v>210</v>
      </c>
      <c r="M13" s="9" t="b">
        <f t="shared" si="0"/>
        <v>1</v>
      </c>
      <c r="N13" t="str">
        <f t="shared" si="1"/>
        <v>izabran na 105</v>
      </c>
      <c r="O13">
        <f>IF(ISNUMBER(SEARCH(sifra,I13)),MAX($O$3:O12)+1,0)</f>
        <v>0</v>
      </c>
      <c r="P13">
        <f>IF(ISNUMBER(SEARCH(sifra,J13)),MAX($O$3:P12)+1,0)</f>
        <v>0</v>
      </c>
      <c r="Q13">
        <f>IF(ISNUMBER(SEARCH(sifra,K13)),MAX($O$3:Q12)+1,0)</f>
        <v>4</v>
      </c>
      <c r="S13" t="str">
        <f t="shared" si="4"/>
        <v/>
      </c>
      <c r="T13" t="str">
        <f t="shared" si="5"/>
        <v>da</v>
      </c>
      <c r="U13">
        <f>IF(T13&lt;&gt;"da","",COUNTIF(T$4:T13,"da"))</f>
        <v>6</v>
      </c>
      <c r="V13" t="str">
        <f t="shared" si="6"/>
        <v>da</v>
      </c>
    </row>
    <row r="14" spans="1:22" x14ac:dyDescent="0.25">
      <c r="H14" s="9" t="s">
        <v>27</v>
      </c>
      <c r="I14" s="9">
        <v>104</v>
      </c>
      <c r="J14" s="11">
        <v>105</v>
      </c>
      <c r="K14" s="10">
        <v>106</v>
      </c>
      <c r="L14" s="9">
        <v>200</v>
      </c>
      <c r="M14" s="9" t="b">
        <f t="shared" si="0"/>
        <v>1</v>
      </c>
      <c r="N14" t="str">
        <f t="shared" si="1"/>
        <v>izabran na 105</v>
      </c>
      <c r="O14">
        <f>IF(ISNUMBER(SEARCH(sifra,I14)),MAX($O$3:O13)+1,0)</f>
        <v>0</v>
      </c>
      <c r="P14">
        <f>IF(ISNUMBER(SEARCH(sifra,J14)),MAX($O$3:P13)+1,0)</f>
        <v>4</v>
      </c>
      <c r="Q14">
        <f>IF(ISNUMBER(SEARCH(sifra,K14)),MAX($O$3:Q13)+1,0)</f>
        <v>0</v>
      </c>
      <c r="S14" t="str">
        <f t="shared" si="4"/>
        <v>da</v>
      </c>
      <c r="T14" t="str">
        <f t="shared" si="5"/>
        <v>da</v>
      </c>
      <c r="U14">
        <f>IF(T14&lt;&gt;"da","",COUNTIF(T$4:T14,"da"))</f>
        <v>7</v>
      </c>
      <c r="V14" t="str">
        <f t="shared" si="6"/>
        <v>da</v>
      </c>
    </row>
    <row r="15" spans="1:22" x14ac:dyDescent="0.25">
      <c r="H15" s="9" t="s">
        <v>28</v>
      </c>
      <c r="I15" s="9">
        <v>105</v>
      </c>
      <c r="J15" s="11">
        <v>106</v>
      </c>
      <c r="K15" s="9">
        <v>107</v>
      </c>
      <c r="L15" s="9">
        <v>190</v>
      </c>
      <c r="M15" s="9" t="b">
        <f t="shared" si="0"/>
        <v>1</v>
      </c>
      <c r="N15" t="str">
        <f t="shared" si="1"/>
        <v>izabran na 105</v>
      </c>
      <c r="O15">
        <f>IF(ISNUMBER(SEARCH(sifra,I15)),MAX($O$3:O14)+1,0)</f>
        <v>2</v>
      </c>
      <c r="P15">
        <f>IF(ISNUMBER(SEARCH(sifra,J15)),MAX($O$3:P14)+1,0)</f>
        <v>0</v>
      </c>
      <c r="Q15">
        <f>IF(ISNUMBER(SEARCH(sifra,K15)),MAX($O$3:Q14)+1,0)</f>
        <v>0</v>
      </c>
      <c r="S15" t="str">
        <f t="shared" si="4"/>
        <v>da</v>
      </c>
      <c r="T15" t="str">
        <f t="shared" si="5"/>
        <v>da</v>
      </c>
      <c r="U15">
        <f>IF(T15&lt;&gt;"da","",COUNTIF(T$4:T15,"da"))</f>
        <v>8</v>
      </c>
      <c r="V15" t="str">
        <f t="shared" si="6"/>
        <v>da</v>
      </c>
    </row>
    <row r="16" spans="1:22" x14ac:dyDescent="0.25">
      <c r="H16" s="9" t="s">
        <v>29</v>
      </c>
      <c r="I16" s="10">
        <v>101</v>
      </c>
      <c r="J16" s="8"/>
      <c r="K16" s="9"/>
      <c r="L16" s="9">
        <v>180</v>
      </c>
      <c r="M16" s="9" t="b">
        <f t="shared" si="0"/>
        <v>0</v>
      </c>
      <c r="N16" t="str">
        <f t="shared" si="1"/>
        <v/>
      </c>
      <c r="O16">
        <f>IF(ISNUMBER(SEARCH(sifra,I16)),MAX($O$3:O15)+1,0)</f>
        <v>0</v>
      </c>
      <c r="P16">
        <f>IF(ISNUMBER(SEARCH(sifra,J16)),MAX($O$3:P15)+1,0)</f>
        <v>0</v>
      </c>
      <c r="Q16">
        <f>IF(ISNUMBER(SEARCH(sifra,K16)),MAX($O$3:Q15)+1,0)</f>
        <v>0</v>
      </c>
      <c r="S16" t="str">
        <f t="shared" si="4"/>
        <v/>
      </c>
      <c r="T16" t="str">
        <f t="shared" si="5"/>
        <v/>
      </c>
      <c r="U16" t="str">
        <f>IF(T16&lt;&gt;"da","",COUNTIF(T$4:T16,"da"))</f>
        <v/>
      </c>
      <c r="V16" t="str">
        <f t="shared" si="6"/>
        <v>ne</v>
      </c>
    </row>
    <row r="17" spans="8:22" x14ac:dyDescent="0.25">
      <c r="H17" s="9" t="s">
        <v>30</v>
      </c>
      <c r="I17" s="10">
        <v>103</v>
      </c>
      <c r="J17" s="8"/>
      <c r="K17" s="9"/>
      <c r="L17" s="9">
        <v>170</v>
      </c>
      <c r="M17" s="9" t="b">
        <f t="shared" si="0"/>
        <v>0</v>
      </c>
      <c r="N17" t="str">
        <f t="shared" si="1"/>
        <v/>
      </c>
      <c r="O17">
        <f>IF(ISNUMBER(SEARCH(sifra,I17)),MAX($O$3:O16)+1,0)</f>
        <v>0</v>
      </c>
      <c r="P17">
        <f>IF(ISNUMBER(SEARCH(sifra,J17)),MAX($O$3:P16)+1,0)</f>
        <v>0</v>
      </c>
      <c r="Q17">
        <f>IF(ISNUMBER(SEARCH(sifra,K17)),MAX($O$3:Q16)+1,0)</f>
        <v>0</v>
      </c>
      <c r="S17" t="str">
        <f t="shared" si="4"/>
        <v/>
      </c>
      <c r="T17" t="str">
        <f t="shared" si="5"/>
        <v/>
      </c>
      <c r="U17" t="str">
        <f>IF(T17&lt;&gt;"da","",COUNTIF(T$4:T17,"da"))</f>
        <v/>
      </c>
      <c r="V17" t="str">
        <f t="shared" si="6"/>
        <v>ne</v>
      </c>
    </row>
    <row r="18" spans="8:22" x14ac:dyDescent="0.25">
      <c r="H18" s="9" t="s">
        <v>31</v>
      </c>
      <c r="I18" s="9">
        <v>102</v>
      </c>
      <c r="J18" s="8">
        <v>103</v>
      </c>
      <c r="K18" s="9">
        <v>104</v>
      </c>
      <c r="L18" s="9">
        <v>160</v>
      </c>
      <c r="M18" s="9" t="b">
        <f t="shared" si="0"/>
        <v>0</v>
      </c>
      <c r="N18" t="str">
        <f t="shared" si="1"/>
        <v/>
      </c>
      <c r="O18">
        <f>IF(ISNUMBER(SEARCH(sifra,I18)),MAX($O$3:O17)+1,0)</f>
        <v>0</v>
      </c>
      <c r="P18">
        <f>IF(ISNUMBER(SEARCH(sifra,J18)),MAX($O$3:P17)+1,0)</f>
        <v>0</v>
      </c>
      <c r="Q18">
        <f>IF(ISNUMBER(SEARCH(sifra,K18)),MAX($O$3:Q17)+1,0)</f>
        <v>0</v>
      </c>
      <c r="S18" t="str">
        <f t="shared" si="4"/>
        <v/>
      </c>
      <c r="T18" t="str">
        <f t="shared" si="5"/>
        <v/>
      </c>
      <c r="U18" t="str">
        <f>IF(T18&lt;&gt;"da","",COUNTIF(T$4:T18,"da"))</f>
        <v/>
      </c>
      <c r="V18" t="str">
        <f t="shared" si="6"/>
        <v>ne</v>
      </c>
    </row>
    <row r="19" spans="8:22" x14ac:dyDescent="0.25">
      <c r="H19" s="9" t="s">
        <v>32</v>
      </c>
      <c r="I19" s="9">
        <v>103</v>
      </c>
      <c r="J19" s="8">
        <v>104</v>
      </c>
      <c r="K19" s="10">
        <v>105</v>
      </c>
      <c r="L19" s="9">
        <v>150</v>
      </c>
      <c r="M19" s="9" t="b">
        <f t="shared" si="0"/>
        <v>1</v>
      </c>
      <c r="N19" t="str">
        <f t="shared" si="1"/>
        <v>izabran na 105</v>
      </c>
      <c r="O19">
        <f>IF(ISNUMBER(SEARCH(sifra,I19)),MAX($O$3:O18)+1,0)</f>
        <v>0</v>
      </c>
      <c r="P19">
        <f>IF(ISNUMBER(SEARCH(sifra,J19)),MAX($O$3:P18)+1,0)</f>
        <v>0</v>
      </c>
      <c r="Q19">
        <f>IF(ISNUMBER(SEARCH(sifra,K19)),MAX($O$3:Q18)+1,0)</f>
        <v>5</v>
      </c>
      <c r="S19" t="str">
        <f t="shared" si="4"/>
        <v/>
      </c>
      <c r="T19" t="str">
        <f t="shared" si="5"/>
        <v>da</v>
      </c>
      <c r="U19">
        <f>IF(T19&lt;&gt;"da","",COUNTIF(T$4:T19,"da"))</f>
        <v>9</v>
      </c>
      <c r="V19" t="str">
        <f t="shared" si="6"/>
        <v>da</v>
      </c>
    </row>
    <row r="20" spans="8:22" x14ac:dyDescent="0.25">
      <c r="H20" s="9" t="s">
        <v>33</v>
      </c>
      <c r="I20" s="10">
        <v>101</v>
      </c>
      <c r="J20" s="8">
        <v>105</v>
      </c>
      <c r="K20" s="10">
        <v>106</v>
      </c>
      <c r="L20" s="9">
        <v>140</v>
      </c>
      <c r="M20" s="9" t="b">
        <f t="shared" si="0"/>
        <v>1</v>
      </c>
      <c r="N20" t="str">
        <f t="shared" si="1"/>
        <v/>
      </c>
      <c r="O20">
        <f>IF(ISNUMBER(SEARCH(sifra,I20)),MAX($O$3:O19)+1,0)</f>
        <v>0</v>
      </c>
      <c r="P20">
        <f>IF(ISNUMBER(SEARCH(sifra,J20)),MAX($O$3:P19)+1,0)</f>
        <v>5</v>
      </c>
      <c r="Q20">
        <f>IF(ISNUMBER(SEARCH(sifra,K20)),MAX($O$3:Q19)+1,0)</f>
        <v>0</v>
      </c>
      <c r="S20" t="str">
        <f t="shared" si="4"/>
        <v>da</v>
      </c>
      <c r="T20" t="str">
        <f t="shared" si="5"/>
        <v>da</v>
      </c>
      <c r="U20">
        <f>IF(T20&lt;&gt;"da","",COUNTIF(T$4:T20,"da"))</f>
        <v>10</v>
      </c>
      <c r="V20" t="str">
        <f t="shared" si="6"/>
        <v>ne</v>
      </c>
    </row>
    <row r="21" spans="8:22" x14ac:dyDescent="0.25">
      <c r="H21" s="9" t="s">
        <v>34</v>
      </c>
      <c r="I21" s="10">
        <v>101</v>
      </c>
      <c r="J21" s="14">
        <v>106</v>
      </c>
      <c r="K21" s="9">
        <v>107</v>
      </c>
      <c r="L21" s="9">
        <v>130</v>
      </c>
      <c r="M21" s="9" t="b">
        <f t="shared" si="0"/>
        <v>0</v>
      </c>
      <c r="N21" t="str">
        <f t="shared" si="1"/>
        <v/>
      </c>
      <c r="O21">
        <f>IF(ISNUMBER(SEARCH(sifra,I21)),MAX($O$3:O20)+1,0)</f>
        <v>0</v>
      </c>
      <c r="P21">
        <f>IF(ISNUMBER(SEARCH(sifra,J21)),MAX($O$3:P20)+1,0)</f>
        <v>0</v>
      </c>
      <c r="Q21">
        <f>IF(ISNUMBER(SEARCH(sifra,K21)),MAX($O$3:Q20)+1,0)</f>
        <v>0</v>
      </c>
      <c r="S21" t="str">
        <f t="shared" si="4"/>
        <v/>
      </c>
      <c r="T21" t="str">
        <f t="shared" si="5"/>
        <v/>
      </c>
      <c r="U21" t="str">
        <f>IF(T21&lt;&gt;"da","",COUNTIF(T$4:T21,"da"))</f>
        <v/>
      </c>
      <c r="V21" t="str">
        <f t="shared" si="6"/>
        <v>ne</v>
      </c>
    </row>
    <row r="22" spans="8:22" x14ac:dyDescent="0.25">
      <c r="H22" s="9" t="s">
        <v>35</v>
      </c>
      <c r="I22" s="9">
        <v>102</v>
      </c>
      <c r="J22" s="8">
        <v>107</v>
      </c>
      <c r="K22" s="9"/>
      <c r="L22" s="9">
        <v>120</v>
      </c>
      <c r="M22" s="9" t="b">
        <f t="shared" si="0"/>
        <v>0</v>
      </c>
      <c r="N22" t="str">
        <f t="shared" si="1"/>
        <v/>
      </c>
      <c r="O22">
        <f>IF(ISNUMBER(SEARCH(sifra,I22)),MAX($O$3:O21)+1,0)</f>
        <v>0</v>
      </c>
      <c r="P22">
        <f>IF(ISNUMBER(SEARCH(sifra,J22)),MAX($O$3:P21)+1,0)</f>
        <v>0</v>
      </c>
      <c r="Q22">
        <f>IF(ISNUMBER(SEARCH(sifra,K22)),MAX($O$3:Q21)+1,0)</f>
        <v>0</v>
      </c>
      <c r="S22" t="str">
        <f t="shared" si="4"/>
        <v/>
      </c>
      <c r="T22" t="str">
        <f t="shared" si="5"/>
        <v/>
      </c>
      <c r="U22" t="str">
        <f>IF(T22&lt;&gt;"da","",COUNTIF(T$4:T22,"da"))</f>
        <v/>
      </c>
      <c r="V22" t="str">
        <f t="shared" si="6"/>
        <v>ne</v>
      </c>
    </row>
    <row r="23" spans="8:22" x14ac:dyDescent="0.25">
      <c r="H23" s="9" t="s">
        <v>36</v>
      </c>
      <c r="I23" s="13">
        <v>105</v>
      </c>
      <c r="J23" s="8"/>
      <c r="K23" s="9"/>
      <c r="L23" s="9">
        <v>110</v>
      </c>
      <c r="M23" s="9" t="b">
        <f t="shared" si="0"/>
        <v>1</v>
      </c>
      <c r="N23" t="str">
        <f t="shared" si="1"/>
        <v/>
      </c>
      <c r="O23">
        <f>IF(ISNUMBER(SEARCH(sifra,I23)),MAX($O$3:O22)+1,0)</f>
        <v>3</v>
      </c>
      <c r="P23">
        <f>IF(ISNUMBER(SEARCH(sifra,J23)),MAX($O$3:P22)+1,0)</f>
        <v>0</v>
      </c>
      <c r="Q23">
        <f>IF(ISNUMBER(SEARCH(sifra,K23)),MAX($O$3:Q22)+1,0)</f>
        <v>0</v>
      </c>
      <c r="S23" t="str">
        <f t="shared" si="4"/>
        <v>da</v>
      </c>
      <c r="T23" t="str">
        <f t="shared" si="5"/>
        <v>da</v>
      </c>
      <c r="U23">
        <f>IF(T23&lt;&gt;"da","",COUNTIF(T$4:T23,"da"))</f>
        <v>11</v>
      </c>
      <c r="V23" t="str">
        <f t="shared" si="6"/>
        <v>ne</v>
      </c>
    </row>
    <row r="26" spans="8:22" x14ac:dyDescent="0.25">
      <c r="I26" t="s">
        <v>37</v>
      </c>
    </row>
    <row r="27" spans="8:22" x14ac:dyDescent="0.25">
      <c r="I27" t="s">
        <v>40</v>
      </c>
    </row>
    <row r="28" spans="8:22" x14ac:dyDescent="0.25">
      <c r="I28" t="s">
        <v>41</v>
      </c>
    </row>
  </sheetData>
  <autoFilter ref="H3:M2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sifra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DarkoS</dc:creator>
  <cp:lastModifiedBy>DarkoS</cp:lastModifiedBy>
  <dcterms:created xsi:type="dcterms:W3CDTF">2021-09-08T15:34:48Z</dcterms:created>
  <dcterms:modified xsi:type="dcterms:W3CDTF">2021-09-18T19:41:02Z</dcterms:modified>
</cp:coreProperties>
</file>