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iNele\Downloads\"/>
    </mc:Choice>
  </mc:AlternateContent>
  <bookViews>
    <workbookView xWindow="0" yWindow="0" windowWidth="28800" windowHeight="12615" activeTab="1"/>
  </bookViews>
  <sheets>
    <sheet name="JANUAR" sheetId="2" r:id="rId1"/>
    <sheet name="GRADILISTE" sheetId="8" r:id="rId2"/>
  </sheets>
  <definedNames>
    <definedName name="_xlnm._FilterDatabase" localSheetId="0" hidden="1">JANUAR!$A$3:$R$5</definedName>
    <definedName name="_xlnm.Print_Area" localSheetId="1">GRADILISTE!$G$1:$K$8</definedName>
    <definedName name="_xlnm.Print_Area" localSheetId="0">JANUAR!$A$1:$R$13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I8" i="2"/>
  <c r="G7" i="2"/>
  <c r="I7" i="2"/>
  <c r="Q5" i="2"/>
  <c r="Q6" i="2"/>
  <c r="Q7" i="2"/>
  <c r="Q8" i="2"/>
  <c r="L5" i="2"/>
  <c r="L6" i="2"/>
  <c r="L7" i="2"/>
  <c r="L8" i="2"/>
  <c r="G6" i="2"/>
  <c r="I6" i="2" s="1"/>
  <c r="E15" i="8" l="1"/>
  <c r="E6" i="8"/>
  <c r="L10" i="2" l="1"/>
  <c r="G10" i="2"/>
  <c r="I10" i="2" s="1"/>
  <c r="L9" i="2"/>
  <c r="G9" i="2"/>
  <c r="I9" i="2" s="1"/>
  <c r="G5" i="2" l="1"/>
  <c r="I5" i="2" s="1"/>
  <c r="G4" i="2"/>
  <c r="I4" i="2" s="1"/>
  <c r="E11" i="8" l="1"/>
  <c r="E16" i="8" s="1"/>
  <c r="Q4" i="2" l="1"/>
  <c r="E5" i="8" s="1"/>
  <c r="E7" i="8" s="1"/>
  <c r="L4" i="2" l="1"/>
</calcChain>
</file>

<file path=xl/sharedStrings.xml><?xml version="1.0" encoding="utf-8"?>
<sst xmlns="http://schemas.openxmlformats.org/spreadsheetml/2006/main" count="83" uniqueCount="48">
  <si>
    <t>Datum</t>
  </si>
  <si>
    <t>Ime i prezime</t>
  </si>
  <si>
    <t>Gradilište</t>
  </si>
  <si>
    <t>Napomena</t>
  </si>
  <si>
    <t>UKUPNO:</t>
  </si>
  <si>
    <t>ODVOZ ZEMLJE NA DEPONIJU</t>
  </si>
  <si>
    <t>MINEL</t>
  </si>
  <si>
    <t>LUKIĆ DUŠAN</t>
  </si>
  <si>
    <t>BOKAN ŽELJKO</t>
  </si>
  <si>
    <t>EVIDENCIJA JANUAR 2020</t>
  </si>
  <si>
    <t>RAD BAGERA 40T</t>
  </si>
  <si>
    <t>BG 1409 ZP</t>
  </si>
  <si>
    <t>Početni sati rada</t>
  </si>
  <si>
    <t>Završni sati rada</t>
  </si>
  <si>
    <t>Ukupni sati rada</t>
  </si>
  <si>
    <t>Sati za odbitak</t>
  </si>
  <si>
    <t>Sati za obračun</t>
  </si>
  <si>
    <t>Početni
MH-KM</t>
  </si>
  <si>
    <t>Završni
MH-KM</t>
  </si>
  <si>
    <t>Ukupno
MH-KM</t>
  </si>
  <si>
    <t>Mašina-Vozilo
Funkcija</t>
  </si>
  <si>
    <t>Ukupna količina</t>
  </si>
  <si>
    <t>Količina
(JM)</t>
  </si>
  <si>
    <t>Količina
(kom)</t>
  </si>
  <si>
    <t>KOLIČINA</t>
  </si>
  <si>
    <t>CENA</t>
  </si>
  <si>
    <t>J. M.</t>
  </si>
  <si>
    <t>h</t>
  </si>
  <si>
    <t>m3</t>
  </si>
  <si>
    <t>OTPREMNICA</t>
  </si>
  <si>
    <t>12346/20</t>
  </si>
  <si>
    <t>CAT 352F</t>
  </si>
  <si>
    <t>GRADILIŠTE:</t>
  </si>
  <si>
    <t>Opis rada</t>
  </si>
  <si>
    <t>Otpremnica</t>
  </si>
  <si>
    <t>12347/20</t>
  </si>
  <si>
    <t>12348/20</t>
  </si>
  <si>
    <t>12-34-45</t>
  </si>
  <si>
    <t>12347/20, 12347-2/20</t>
  </si>
  <si>
    <t>MITIĆ MARKO</t>
  </si>
  <si>
    <t>BG 1409 ZR</t>
  </si>
  <si>
    <t>01/11</t>
  </si>
  <si>
    <t>HADZIĆ BOJAN</t>
  </si>
  <si>
    <t>BG 970 XT</t>
  </si>
  <si>
    <t>235/11/20</t>
  </si>
  <si>
    <t>TOMIĆ MIRKO</t>
  </si>
  <si>
    <t>BG 1143 UD</t>
  </si>
  <si>
    <t>01-NOV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</si>
</sst>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6"/>
      <color theme="1"/>
      <name val="Arial Narrow"/>
      <family val="2"/>
    </font>
    <font>
      <b/>
      <u/>
      <sz val="10"/>
      <color theme="1"/>
      <name val="Arial Narrow"/>
      <family val="2"/>
    </font>
    <font>
      <b/>
      <u/>
      <sz val="16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9">
    <xf numFmtId="0" fontId="0" fillId="0" borderId="0" xfId="0"/>
    <xf numFmtId="0" fontId="7" fillId="0" borderId="0" xfId="0" applyFont="1" applyAlignment="1" applyProtection="1">
      <alignment horizontal="left" vertical="center"/>
    </xf>
    <xf numFmtId="0" fontId="5" fillId="0" borderId="0" xfId="0" applyFont="1" applyProtection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20" fontId="5" fillId="0" borderId="1" xfId="0" applyNumberFormat="1" applyFont="1" applyBorder="1" applyAlignment="1" applyProtection="1">
      <alignment horizontal="right" vertical="center"/>
    </xf>
    <xf numFmtId="1" fontId="5" fillId="0" borderId="1" xfId="0" applyNumberFormat="1" applyFont="1" applyFill="1" applyBorder="1" applyAlignment="1" applyProtection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5" fillId="5" borderId="1" xfId="0" applyFont="1" applyFill="1" applyBorder="1" applyAlignment="1" applyProtection="1">
      <alignment horizontal="left" vertical="center" wrapText="1"/>
    </xf>
    <xf numFmtId="2" fontId="5" fillId="6" borderId="1" xfId="0" applyNumberFormat="1" applyFont="1" applyFill="1" applyBorder="1" applyAlignment="1" applyProtection="1">
      <alignment horizontal="right" vertical="center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14" fontId="5" fillId="3" borderId="1" xfId="0" applyNumberFormat="1" applyFont="1" applyFill="1" applyBorder="1" applyProtection="1"/>
    <xf numFmtId="49" fontId="5" fillId="7" borderId="1" xfId="0" applyNumberFormat="1" applyFont="1" applyFill="1" applyBorder="1" applyAlignment="1">
      <alignment vertical="center"/>
    </xf>
    <xf numFmtId="49" fontId="5" fillId="8" borderId="1" xfId="0" applyNumberFormat="1" applyFont="1" applyFill="1" applyBorder="1" applyAlignment="1" applyProtection="1">
      <alignment vertical="center"/>
    </xf>
    <xf numFmtId="49" fontId="5" fillId="4" borderId="1" xfId="0" applyNumberFormat="1" applyFont="1" applyFill="1" applyBorder="1" applyAlignment="1">
      <alignment vertical="center"/>
    </xf>
    <xf numFmtId="2" fontId="5" fillId="6" borderId="1" xfId="0" applyNumberFormat="1" applyFont="1" applyFill="1" applyBorder="1" applyAlignment="1">
      <alignment vertical="center"/>
    </xf>
    <xf numFmtId="49" fontId="5" fillId="7" borderId="1" xfId="0" applyNumberFormat="1" applyFont="1" applyFill="1" applyBorder="1" applyAlignment="1" applyProtection="1">
      <alignment vertical="center"/>
    </xf>
    <xf numFmtId="49" fontId="5" fillId="4" borderId="1" xfId="0" applyNumberFormat="1" applyFont="1" applyFill="1" applyBorder="1" applyAlignment="1" applyProtection="1">
      <alignment vertical="center"/>
    </xf>
  </cellXfs>
  <cellStyles count="4">
    <cellStyle name="Normal" xfId="0" builtinId="0"/>
    <cellStyle name="Normal 2" xfId="1"/>
    <cellStyle name="Normal 2 2" xfId="3"/>
    <cellStyle name="Normal 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12"/>
  <sheetViews>
    <sheetView zoomScaleNormal="100" zoomScaleSheetLayoutView="80" workbookViewId="0"/>
  </sheetViews>
  <sheetFormatPr defaultRowHeight="15" x14ac:dyDescent="0.25"/>
  <cols>
    <col min="1" max="1" width="9.7109375" style="2" customWidth="1"/>
    <col min="2" max="2" width="12.42578125" style="2" bestFit="1" customWidth="1"/>
    <col min="3" max="3" width="8.140625" style="2" bestFit="1" customWidth="1"/>
    <col min="4" max="4" width="11.42578125" style="2" bestFit="1" customWidth="1"/>
    <col min="5" max="7" width="7.42578125" style="2" bestFit="1" customWidth="1"/>
    <col min="8" max="8" width="6.7109375" style="2" bestFit="1" customWidth="1"/>
    <col min="9" max="9" width="7.28515625" style="2" bestFit="1" customWidth="1"/>
    <col min="10" max="10" width="6.7109375" style="2" bestFit="1" customWidth="1"/>
    <col min="11" max="11" width="6.5703125" style="2" bestFit="1" customWidth="1"/>
    <col min="12" max="12" width="7" style="2" bestFit="1" customWidth="1"/>
    <col min="13" max="13" width="25.7109375" style="2" customWidth="1"/>
    <col min="14" max="15" width="7.140625" style="2" bestFit="1" customWidth="1"/>
    <col min="16" max="16" width="17.7109375" style="2" customWidth="1"/>
    <col min="17" max="17" width="8.85546875" style="2" customWidth="1"/>
    <col min="18" max="18" width="9" style="2" bestFit="1" customWidth="1"/>
    <col min="19" max="19" width="9.140625" style="2"/>
    <col min="25" max="16384" width="9.140625" style="2"/>
  </cols>
  <sheetData>
    <row r="1" spans="1:18" ht="20.25" x14ac:dyDescent="0.25">
      <c r="A1" s="1" t="s">
        <v>9</v>
      </c>
    </row>
    <row r="3" spans="1:18" ht="27.75" customHeight="1" x14ac:dyDescent="0.25">
      <c r="A3" s="28" t="s">
        <v>0</v>
      </c>
      <c r="B3" s="15" t="s">
        <v>1</v>
      </c>
      <c r="C3" s="15" t="s">
        <v>2</v>
      </c>
      <c r="D3" s="16" t="s">
        <v>20</v>
      </c>
      <c r="E3" s="16" t="s">
        <v>12</v>
      </c>
      <c r="F3" s="16" t="s">
        <v>13</v>
      </c>
      <c r="G3" s="16" t="s">
        <v>14</v>
      </c>
      <c r="H3" s="16" t="s">
        <v>15</v>
      </c>
      <c r="I3" s="16" t="s">
        <v>16</v>
      </c>
      <c r="J3" s="16" t="s">
        <v>17</v>
      </c>
      <c r="K3" s="16" t="s">
        <v>18</v>
      </c>
      <c r="L3" s="16" t="s">
        <v>19</v>
      </c>
      <c r="M3" s="27" t="s">
        <v>33</v>
      </c>
      <c r="N3" s="16" t="s">
        <v>23</v>
      </c>
      <c r="O3" s="16" t="s">
        <v>22</v>
      </c>
      <c r="P3" s="26" t="s">
        <v>34</v>
      </c>
      <c r="Q3" s="25" t="s">
        <v>21</v>
      </c>
      <c r="R3" s="16" t="s">
        <v>3</v>
      </c>
    </row>
    <row r="4" spans="1:18" x14ac:dyDescent="0.25">
      <c r="A4" s="32">
        <v>43831</v>
      </c>
      <c r="B4" s="8" t="s">
        <v>7</v>
      </c>
      <c r="C4" s="9" t="s">
        <v>6</v>
      </c>
      <c r="D4" s="10" t="s">
        <v>31</v>
      </c>
      <c r="E4" s="11">
        <v>0.29166666666666669</v>
      </c>
      <c r="F4" s="11">
        <v>0.83333333333333337</v>
      </c>
      <c r="G4" s="22">
        <f>IFERROR(F4-E4, 0)*24</f>
        <v>13.000000000000002</v>
      </c>
      <c r="H4" s="22">
        <v>2.5</v>
      </c>
      <c r="I4" s="22">
        <f>IFERROR(G4-H4, 0)</f>
        <v>10.500000000000002</v>
      </c>
      <c r="J4" s="12">
        <v>13150</v>
      </c>
      <c r="K4" s="12">
        <v>13160</v>
      </c>
      <c r="L4" s="12">
        <f>IFERROR(K4-J4, 0)</f>
        <v>10</v>
      </c>
      <c r="M4" s="23" t="s">
        <v>10</v>
      </c>
      <c r="N4" s="12">
        <v>1</v>
      </c>
      <c r="O4" s="12">
        <v>10</v>
      </c>
      <c r="P4" s="37" t="s">
        <v>37</v>
      </c>
      <c r="Q4" s="24">
        <f>IFERROR(N4*O4, 0)</f>
        <v>10</v>
      </c>
      <c r="R4" s="8"/>
    </row>
    <row r="5" spans="1:18" x14ac:dyDescent="0.25">
      <c r="A5" s="32">
        <v>43831</v>
      </c>
      <c r="B5" s="8" t="s">
        <v>8</v>
      </c>
      <c r="C5" s="9" t="s">
        <v>6</v>
      </c>
      <c r="D5" s="10" t="s">
        <v>11</v>
      </c>
      <c r="E5" s="11">
        <v>0.29166666666666669</v>
      </c>
      <c r="F5" s="11">
        <v>0.70833333333333337</v>
      </c>
      <c r="G5" s="22">
        <f>IFERROR(F5-E5, 0)*24</f>
        <v>10</v>
      </c>
      <c r="H5" s="22">
        <v>1</v>
      </c>
      <c r="I5" s="22">
        <f>IFERROR(G5-H5, 0)</f>
        <v>9</v>
      </c>
      <c r="J5" s="12">
        <v>65200</v>
      </c>
      <c r="K5" s="12">
        <v>65350</v>
      </c>
      <c r="L5" s="12">
        <f t="shared" ref="L5:L8" si="0">IFERROR(K5-J5, 0)</f>
        <v>150</v>
      </c>
      <c r="M5" s="23" t="s">
        <v>5</v>
      </c>
      <c r="N5" s="12">
        <v>10</v>
      </c>
      <c r="O5" s="12">
        <v>18</v>
      </c>
      <c r="P5" s="38" t="s">
        <v>30</v>
      </c>
      <c r="Q5" s="24">
        <f t="shared" ref="Q5:Q8" si="1">IFERROR(N5*O5, 0)</f>
        <v>180</v>
      </c>
      <c r="R5" s="8"/>
    </row>
    <row r="6" spans="1:18" x14ac:dyDescent="0.25">
      <c r="A6" s="32">
        <v>43831</v>
      </c>
      <c r="B6" s="8" t="s">
        <v>39</v>
      </c>
      <c r="C6" s="9" t="s">
        <v>6</v>
      </c>
      <c r="D6" s="10" t="s">
        <v>40</v>
      </c>
      <c r="E6" s="11">
        <v>0.29166666666666669</v>
      </c>
      <c r="F6" s="11">
        <v>0.70833333333333337</v>
      </c>
      <c r="G6" s="22">
        <f>IFERROR(F6-E6, 0)*24</f>
        <v>10</v>
      </c>
      <c r="H6" s="22">
        <v>1</v>
      </c>
      <c r="I6" s="22">
        <f>IFERROR(G6-H6, 0)</f>
        <v>9</v>
      </c>
      <c r="J6" s="12">
        <v>15200</v>
      </c>
      <c r="K6" s="12">
        <v>15500</v>
      </c>
      <c r="L6" s="12">
        <f t="shared" si="0"/>
        <v>300</v>
      </c>
      <c r="M6" s="23" t="s">
        <v>5</v>
      </c>
      <c r="N6" s="12">
        <v>5</v>
      </c>
      <c r="O6" s="12">
        <v>20</v>
      </c>
      <c r="P6" s="38" t="s">
        <v>41</v>
      </c>
      <c r="Q6" s="24">
        <f t="shared" si="1"/>
        <v>100</v>
      </c>
      <c r="R6" s="8"/>
    </row>
    <row r="7" spans="1:18" x14ac:dyDescent="0.25">
      <c r="A7" s="32">
        <v>43831</v>
      </c>
      <c r="B7" s="8" t="s">
        <v>42</v>
      </c>
      <c r="C7" s="9" t="s">
        <v>6</v>
      </c>
      <c r="D7" s="10" t="s">
        <v>43</v>
      </c>
      <c r="E7" s="11">
        <v>0.29166666666666669</v>
      </c>
      <c r="F7" s="11">
        <v>0.70833333333333337</v>
      </c>
      <c r="G7" s="22">
        <f>IFERROR(F7-E7, 0)*24</f>
        <v>10</v>
      </c>
      <c r="H7" s="22">
        <v>2</v>
      </c>
      <c r="I7" s="22">
        <f>IFERROR(G7-H7, 0)</f>
        <v>8</v>
      </c>
      <c r="J7" s="12">
        <v>22600</v>
      </c>
      <c r="K7" s="12">
        <v>22800</v>
      </c>
      <c r="L7" s="12">
        <f t="shared" si="0"/>
        <v>200</v>
      </c>
      <c r="M7" s="23" t="s">
        <v>5</v>
      </c>
      <c r="N7" s="12">
        <v>6</v>
      </c>
      <c r="O7" s="12">
        <v>20</v>
      </c>
      <c r="P7" s="38" t="s">
        <v>44</v>
      </c>
      <c r="Q7" s="24">
        <f t="shared" si="1"/>
        <v>120</v>
      </c>
      <c r="R7" s="8"/>
    </row>
    <row r="8" spans="1:18" x14ac:dyDescent="0.25">
      <c r="A8" s="32">
        <v>43831</v>
      </c>
      <c r="B8" s="8" t="s">
        <v>45</v>
      </c>
      <c r="C8" s="9" t="s">
        <v>6</v>
      </c>
      <c r="D8" s="10" t="s">
        <v>46</v>
      </c>
      <c r="E8" s="11">
        <v>0.29166666666666669</v>
      </c>
      <c r="F8" s="11">
        <v>0.70833333333333337</v>
      </c>
      <c r="G8" s="22">
        <f>IFERROR(F8-E8, 0)*24</f>
        <v>10</v>
      </c>
      <c r="H8" s="22">
        <v>3</v>
      </c>
      <c r="I8" s="22">
        <f>IFERROR(G8-H8, 0)</f>
        <v>7</v>
      </c>
      <c r="J8" s="12">
        <v>33500</v>
      </c>
      <c r="K8" s="12">
        <v>33900</v>
      </c>
      <c r="L8" s="12">
        <f t="shared" si="0"/>
        <v>400</v>
      </c>
      <c r="M8" s="23" t="s">
        <v>5</v>
      </c>
      <c r="N8" s="12">
        <v>10</v>
      </c>
      <c r="O8" s="12">
        <v>19</v>
      </c>
      <c r="P8" s="38" t="s">
        <v>47</v>
      </c>
      <c r="Q8" s="24">
        <f t="shared" si="1"/>
        <v>190</v>
      </c>
      <c r="R8" s="8"/>
    </row>
    <row r="9" spans="1:18" x14ac:dyDescent="0.25">
      <c r="A9" s="32">
        <v>43832</v>
      </c>
      <c r="B9" s="8" t="s">
        <v>7</v>
      </c>
      <c r="C9" s="9" t="s">
        <v>6</v>
      </c>
      <c r="D9" s="10" t="s">
        <v>31</v>
      </c>
      <c r="E9" s="11">
        <v>0.29166666666666669</v>
      </c>
      <c r="F9" s="11">
        <v>0.70833333333333337</v>
      </c>
      <c r="G9" s="22">
        <f>IFERROR(F9-E9, 0)*24</f>
        <v>10</v>
      </c>
      <c r="H9" s="22">
        <v>1</v>
      </c>
      <c r="I9" s="22">
        <f>IFERROR(G9-H9, 0)</f>
        <v>9</v>
      </c>
      <c r="J9" s="12">
        <v>13160</v>
      </c>
      <c r="K9" s="12">
        <v>13165</v>
      </c>
      <c r="L9" s="12">
        <f>IFERROR(K9-J9, 0)</f>
        <v>5</v>
      </c>
      <c r="M9" s="23" t="s">
        <v>10</v>
      </c>
      <c r="N9" s="12">
        <v>1</v>
      </c>
      <c r="O9" s="12">
        <v>5</v>
      </c>
      <c r="P9" s="34" t="s">
        <v>38</v>
      </c>
      <c r="Q9" s="24">
        <v>5</v>
      </c>
      <c r="R9" s="8"/>
    </row>
    <row r="10" spans="1:18" x14ac:dyDescent="0.25">
      <c r="A10" s="32">
        <v>43832</v>
      </c>
      <c r="B10" s="8" t="s">
        <v>8</v>
      </c>
      <c r="C10" s="9" t="s">
        <v>6</v>
      </c>
      <c r="D10" s="10" t="s">
        <v>11</v>
      </c>
      <c r="E10" s="11">
        <v>0.29166666666666669</v>
      </c>
      <c r="F10" s="11">
        <v>0.70833333333333337</v>
      </c>
      <c r="G10" s="22">
        <f>IFERROR(F10-E10, 0)*24</f>
        <v>10</v>
      </c>
      <c r="H10" s="22">
        <v>0</v>
      </c>
      <c r="I10" s="22">
        <f>IFERROR(G10-H10, 0)</f>
        <v>10</v>
      </c>
      <c r="J10" s="12">
        <v>65350</v>
      </c>
      <c r="K10" s="12">
        <v>65600</v>
      </c>
      <c r="L10" s="12">
        <f>IFERROR(K10-J10, 0)</f>
        <v>250</v>
      </c>
      <c r="M10" s="23" t="s">
        <v>5</v>
      </c>
      <c r="N10" s="12">
        <v>5</v>
      </c>
      <c r="O10" s="12">
        <v>18</v>
      </c>
      <c r="P10" s="38" t="s">
        <v>36</v>
      </c>
      <c r="Q10" s="24">
        <v>90</v>
      </c>
      <c r="R10" s="8"/>
    </row>
    <row r="12" spans="1:18" ht="12.75" customHeight="1" x14ac:dyDescent="0.25"/>
  </sheetData>
  <sheetProtection formatCells="0" insertRows="0" sort="0" autoFilter="0"/>
  <phoneticPr fontId="4" type="noConversion"/>
  <printOptions horizontalCentered="1"/>
  <pageMargins left="0" right="0" top="0" bottom="0.25" header="0" footer="0"/>
  <pageSetup paperSize="9" scale="5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F16"/>
  <sheetViews>
    <sheetView tabSelected="1" zoomScaleNormal="100" zoomScaleSheetLayoutView="100" workbookViewId="0"/>
  </sheetViews>
  <sheetFormatPr defaultRowHeight="15" x14ac:dyDescent="0.25"/>
  <cols>
    <col min="1" max="1" width="12.7109375" style="4" customWidth="1"/>
    <col min="2" max="2" width="17.140625" style="4" customWidth="1"/>
    <col min="3" max="4" width="7" style="4" customWidth="1"/>
    <col min="5" max="5" width="17.42578125" style="4" customWidth="1"/>
    <col min="7" max="7" width="12.7109375" style="4" customWidth="1"/>
    <col min="8" max="8" width="11.28515625" style="4" bestFit="1" customWidth="1"/>
    <col min="9" max="10" width="10.7109375" style="4" customWidth="1"/>
    <col min="11" max="11" width="12.7109375" style="4" customWidth="1"/>
    <col min="12" max="16384" width="9.140625" style="4"/>
  </cols>
  <sheetData>
    <row r="1" spans="1:5" ht="20.25" x14ac:dyDescent="0.25">
      <c r="A1" s="7" t="s">
        <v>32</v>
      </c>
      <c r="B1" s="3"/>
      <c r="C1" s="3"/>
      <c r="D1" s="3"/>
      <c r="E1" s="3"/>
    </row>
    <row r="2" spans="1:5" x14ac:dyDescent="0.25">
      <c r="A2" s="5"/>
      <c r="B2" s="5"/>
      <c r="C2" s="5"/>
      <c r="D2" s="5"/>
      <c r="E2" s="5"/>
    </row>
    <row r="3" spans="1:5" x14ac:dyDescent="0.25">
      <c r="A3" s="29" t="s">
        <v>10</v>
      </c>
      <c r="B3" s="30"/>
      <c r="C3" s="30"/>
      <c r="D3" s="30"/>
      <c r="E3" s="31"/>
    </row>
    <row r="4" spans="1:5" x14ac:dyDescent="0.25">
      <c r="A4" s="6" t="s">
        <v>0</v>
      </c>
      <c r="B4" s="6" t="s">
        <v>29</v>
      </c>
      <c r="C4" s="6" t="s">
        <v>25</v>
      </c>
      <c r="D4" s="6" t="s">
        <v>26</v>
      </c>
      <c r="E4" s="14" t="s">
        <v>24</v>
      </c>
    </row>
    <row r="5" spans="1:5" x14ac:dyDescent="0.25">
      <c r="A5" s="32">
        <v>43831</v>
      </c>
      <c r="B5" s="33" t="s">
        <v>37</v>
      </c>
      <c r="C5" s="13">
        <v>0</v>
      </c>
      <c r="D5" s="13" t="s">
        <v>27</v>
      </c>
      <c r="E5" s="36">
        <f>LOOKUP(2,1/((JANUAR!A$4:A$10=$A5)*(JANUAR!P$4:P$10=$B5)*(JANUAR!M$4:M$10=$A$3)),JANUAR!Q$4:Q$10)</f>
        <v>10</v>
      </c>
    </row>
    <row r="6" spans="1:5" x14ac:dyDescent="0.25">
      <c r="A6" s="32">
        <v>43832</v>
      </c>
      <c r="B6" s="34" t="s">
        <v>35</v>
      </c>
      <c r="C6" s="13">
        <v>0</v>
      </c>
      <c r="D6" s="13" t="s">
        <v>27</v>
      </c>
      <c r="E6" s="36" t="e">
        <f>LOOKUP(2,1/((JANUAR!A$4:A$10=$A6)*(JANUAR!P$4:P$10=$B6)*(JANUAR!M$4:M$10=$A$3)),JANUAR!Q$4:Q$10)</f>
        <v>#N/A</v>
      </c>
    </row>
    <row r="7" spans="1:5" x14ac:dyDescent="0.25">
      <c r="A7" s="17"/>
      <c r="B7" s="18"/>
      <c r="C7" s="21"/>
      <c r="D7" s="19" t="s">
        <v>4</v>
      </c>
      <c r="E7" s="20" t="e">
        <f>SUM(E5:E6)</f>
        <v>#N/A</v>
      </c>
    </row>
    <row r="8" spans="1:5" x14ac:dyDescent="0.25">
      <c r="A8" s="3"/>
      <c r="B8" s="3"/>
      <c r="C8" s="3"/>
      <c r="D8" s="3"/>
      <c r="E8" s="3"/>
    </row>
    <row r="9" spans="1:5" x14ac:dyDescent="0.25">
      <c r="A9" s="29" t="s">
        <v>5</v>
      </c>
      <c r="B9" s="30"/>
      <c r="C9" s="30"/>
      <c r="D9" s="30"/>
      <c r="E9" s="31"/>
    </row>
    <row r="10" spans="1:5" x14ac:dyDescent="0.25">
      <c r="A10" s="6" t="s">
        <v>0</v>
      </c>
      <c r="B10" s="6" t="s">
        <v>29</v>
      </c>
      <c r="C10" s="6" t="s">
        <v>25</v>
      </c>
      <c r="D10" s="6" t="s">
        <v>26</v>
      </c>
      <c r="E10" s="14" t="s">
        <v>24</v>
      </c>
    </row>
    <row r="11" spans="1:5" x14ac:dyDescent="0.25">
      <c r="A11" s="32">
        <v>43831</v>
      </c>
      <c r="B11" s="35" t="s">
        <v>30</v>
      </c>
      <c r="C11" s="13">
        <v>0</v>
      </c>
      <c r="D11" s="13" t="s">
        <v>28</v>
      </c>
      <c r="E11" s="36">
        <f>LOOKUP(2,1/((JANUAR!A$4:A$10=$A11)*(JANUAR!P$4:P$10=$B11)*(JANUAR!M$4:M$10=$A$9)),JANUAR!Q$4:Q$10)</f>
        <v>180</v>
      </c>
    </row>
    <row r="12" spans="1:5" x14ac:dyDescent="0.25">
      <c r="A12" s="32">
        <v>43831</v>
      </c>
      <c r="B12" s="35" t="s">
        <v>41</v>
      </c>
      <c r="C12" s="13">
        <v>0</v>
      </c>
      <c r="D12" s="13" t="s">
        <v>28</v>
      </c>
      <c r="E12" s="36">
        <v>100</v>
      </c>
    </row>
    <row r="13" spans="1:5" x14ac:dyDescent="0.25">
      <c r="A13" s="32">
        <v>43831</v>
      </c>
      <c r="B13" s="35" t="s">
        <v>44</v>
      </c>
      <c r="C13" s="13">
        <v>0</v>
      </c>
      <c r="D13" s="13" t="s">
        <v>28</v>
      </c>
      <c r="E13" s="36">
        <v>120</v>
      </c>
    </row>
    <row r="14" spans="1:5" x14ac:dyDescent="0.25">
      <c r="A14" s="32">
        <v>43831</v>
      </c>
      <c r="B14" s="35" t="s">
        <v>47</v>
      </c>
      <c r="C14" s="13">
        <v>0</v>
      </c>
      <c r="D14" s="13" t="s">
        <v>28</v>
      </c>
      <c r="E14" s="36">
        <v>190</v>
      </c>
    </row>
    <row r="15" spans="1:5" x14ac:dyDescent="0.25">
      <c r="A15" s="32">
        <v>43832</v>
      </c>
      <c r="B15" s="35" t="s">
        <v>36</v>
      </c>
      <c r="C15" s="13">
        <v>0</v>
      </c>
      <c r="D15" s="13" t="s">
        <v>28</v>
      </c>
      <c r="E15" s="36">
        <f>LOOKUP(2,1/((JANUAR!A$4:A$10=$A15)*(JANUAR!P$4:P$10=$B15)*(JANUAR!M$4:M$10=$A$9)),JANUAR!Q$4:Q$10)</f>
        <v>90</v>
      </c>
    </row>
    <row r="16" spans="1:5" x14ac:dyDescent="0.25">
      <c r="A16" s="17"/>
      <c r="B16" s="18"/>
      <c r="C16" s="21"/>
      <c r="D16" s="19" t="s">
        <v>4</v>
      </c>
      <c r="E16" s="20">
        <f>SUM(E11:E15)</f>
        <v>680</v>
      </c>
    </row>
  </sheetData>
  <printOptions horizontalCentered="1"/>
  <pageMargins left="0" right="0" top="0" bottom="0" header="0" footer="0"/>
  <pageSetup paperSize="9" scale="8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JANUAR</vt:lpstr>
      <vt:lpstr>GRADILISTE</vt:lpstr>
      <vt:lpstr>GRADILISTE!Print_Area</vt:lpstr>
      <vt:lpstr>JANUAR!Print_Area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MakiNele</cp:lastModifiedBy>
  <cp:lastPrinted>2020-06-15T11:25:54Z</cp:lastPrinted>
  <dcterms:created xsi:type="dcterms:W3CDTF">2018-09-28T14:01:15Z</dcterms:created>
  <dcterms:modified xsi:type="dcterms:W3CDTF">2020-11-15T12:39:36Z</dcterms:modified>
</cp:coreProperties>
</file>