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Djokovic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3" i="1" l="1"/>
  <c r="P3" i="1" s="1"/>
  <c r="P5" i="1"/>
  <c r="P2" i="1"/>
  <c r="O9" i="1"/>
  <c r="O2" i="1"/>
  <c r="O5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2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3" i="1"/>
  <c r="Y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2" i="1"/>
</calcChain>
</file>

<file path=xl/sharedStrings.xml><?xml version="1.0" encoding="utf-8"?>
<sst xmlns="http://schemas.openxmlformats.org/spreadsheetml/2006/main" count="604" uniqueCount="187">
  <si>
    <t>K1</t>
  </si>
  <si>
    <t>K2</t>
  </si>
  <si>
    <t>Sets</t>
  </si>
  <si>
    <t>Hcp.</t>
  </si>
  <si>
    <t>Total</t>
  </si>
  <si>
    <t>Player 1</t>
  </si>
  <si>
    <t>Player 2</t>
  </si>
  <si>
    <t>Tournament</t>
  </si>
  <si>
    <t>Date</t>
  </si>
  <si>
    <t>Round</t>
  </si>
  <si>
    <t>Surface</t>
  </si>
  <si>
    <t>Result</t>
  </si>
  <si>
    <t>(1) Novak Djokovic</t>
  </si>
  <si>
    <t>(2) Andy Murray</t>
  </si>
  <si>
    <t>BNP Paribas Masters - Paris</t>
  </si>
  <si>
    <t>Final</t>
  </si>
  <si>
    <t>I.hard</t>
  </si>
  <si>
    <t>6-2 6-4</t>
  </si>
  <si>
    <t>2-0</t>
  </si>
  <si>
    <t>(4) Stan Wawrinka</t>
  </si>
  <si>
    <t>1/2</t>
  </si>
  <si>
    <t>6-3 3-6 6-0</t>
  </si>
  <si>
    <t>2-1</t>
  </si>
  <si>
    <t>(5) Tomas Berdych</t>
  </si>
  <si>
    <t>1/4</t>
  </si>
  <si>
    <t>7-6(3) 7-6(8)</t>
  </si>
  <si>
    <t>(14) Gilles Simon</t>
  </si>
  <si>
    <t>Third</t>
  </si>
  <si>
    <t>6-3 7-5</t>
  </si>
  <si>
    <t>Thomaz Bellucci</t>
  </si>
  <si>
    <t>Second</t>
  </si>
  <si>
    <t>7-5 6-3</t>
  </si>
  <si>
    <t>(16) Jo-Wilfried Tsonga</t>
  </si>
  <si>
    <t>Shanghai Rolex Masters - Shanghai</t>
  </si>
  <si>
    <t>Hard</t>
  </si>
  <si>
    <t>(3) Andy Murray</t>
  </si>
  <si>
    <t>6-1 6-3</t>
  </si>
  <si>
    <t>Bernard Tomic</t>
  </si>
  <si>
    <t>7-6(6) 6-1</t>
  </si>
  <si>
    <t>(15) Feliciano Lopez</t>
  </si>
  <si>
    <t>6-2 6-3</t>
  </si>
  <si>
    <t>Martin Klizan</t>
  </si>
  <si>
    <t>6-2 6-1</t>
  </si>
  <si>
    <t>(3) Rafael Nadal</t>
  </si>
  <si>
    <t>China Open - Beijing</t>
  </si>
  <si>
    <t>6-2 6-2</t>
  </si>
  <si>
    <t>(4) David Ferrer</t>
  </si>
  <si>
    <t>(6) John Isner</t>
  </si>
  <si>
    <t>(WC) Ze Zhang</t>
  </si>
  <si>
    <t>(q) Simone Bolelli</t>
  </si>
  <si>
    <t>First</t>
  </si>
  <si>
    <t>6-1 6-1</t>
  </si>
  <si>
    <t>(2) Roger Federer</t>
  </si>
  <si>
    <t>U.S. Open - New York</t>
  </si>
  <si>
    <t>6-4 5-7 6-4 6-4</t>
  </si>
  <si>
    <t>3-1</t>
  </si>
  <si>
    <t>(9) Marin Cilic</t>
  </si>
  <si>
    <t>6-0 6-1 6-2</t>
  </si>
  <si>
    <t>3-0</t>
  </si>
  <si>
    <t>(18) Feliciano Lopez</t>
  </si>
  <si>
    <t>6-1 3-6 6-3 7-6(2)</t>
  </si>
  <si>
    <t>(23) Roberto Bautista Agut</t>
  </si>
  <si>
    <t>Fourth</t>
  </si>
  <si>
    <t>6-3 4-6 6-4 6-3</t>
  </si>
  <si>
    <t>(25) Andreas Seppi</t>
  </si>
  <si>
    <t>6-3 7-5 7-5</t>
  </si>
  <si>
    <t>Andreas Haider-Maurer</t>
  </si>
  <si>
    <t>6-4 6-1 6-2</t>
  </si>
  <si>
    <t>Joao Souza</t>
  </si>
  <si>
    <t>6-1 6-1 6-1</t>
  </si>
  <si>
    <t>Western &amp; Southern Open - Cincinnati</t>
  </si>
  <si>
    <t>7-6(1) 6-3</t>
  </si>
  <si>
    <t>0-2</t>
  </si>
  <si>
    <t>(q) Alexandr Dolgopolov</t>
  </si>
  <si>
    <t>4-6 7-6(5) 6-2</t>
  </si>
  <si>
    <t>(5) Stan Wawrinka</t>
  </si>
  <si>
    <t>6-4 6-1</t>
  </si>
  <si>
    <t>(13) David Goffin</t>
  </si>
  <si>
    <t>6-4 2-6 6-3</t>
  </si>
  <si>
    <t>(LL) Benoit Paire</t>
  </si>
  <si>
    <t>7-5 6-2</t>
  </si>
  <si>
    <t>Rogers Cup - Montreal</t>
  </si>
  <si>
    <t>6-4 4-6 6-3</t>
  </si>
  <si>
    <t>1-2</t>
  </si>
  <si>
    <t>Jeremy Chardy</t>
  </si>
  <si>
    <t>6-4 6-4</t>
  </si>
  <si>
    <t>(q) Ernests Gulbis</t>
  </si>
  <si>
    <t>5-7 7-6(7) 6-1</t>
  </si>
  <si>
    <t>Jack Sock</t>
  </si>
  <si>
    <t>6-3 7-6(4)</t>
  </si>
  <si>
    <t>Wimbledon - London</t>
  </si>
  <si>
    <t>Grass</t>
  </si>
  <si>
    <t>7-6(1) 6-7(10) 6-4 6-3</t>
  </si>
  <si>
    <t>(21) Richard Gasquet</t>
  </si>
  <si>
    <t>7-6(2) 6-4 6-4</t>
  </si>
  <si>
    <t>6-4 6-4 6-4</t>
  </si>
  <si>
    <t>(14) Kevin Anderson</t>
  </si>
  <si>
    <t>6-7(6) 6-7(6) 6-1 6-4 7-5</t>
  </si>
  <si>
    <t>3-2</t>
  </si>
  <si>
    <t>(27) Bernard Tomic</t>
  </si>
  <si>
    <t>6-3 6-3 6-3</t>
  </si>
  <si>
    <t>Jarkko Nieminen</t>
  </si>
  <si>
    <t>6-4 6-2 6-3</t>
  </si>
  <si>
    <t>Philipp Kohlschreiber</t>
  </si>
  <si>
    <t>(8) Stan Wawrinka</t>
  </si>
  <si>
    <t>French Open - Paris</t>
  </si>
  <si>
    <t>Clay</t>
  </si>
  <si>
    <t>4-6 6-4 6-3 6-4</t>
  </si>
  <si>
    <t>1-3</t>
  </si>
  <si>
    <t>6-3 6-3 5-7 5-7 6-1</t>
  </si>
  <si>
    <t>(6) Rafael Nadal</t>
  </si>
  <si>
    <t>7-5 6-3 6-1</t>
  </si>
  <si>
    <t>(20) Richard Gasquet</t>
  </si>
  <si>
    <t>6-1 6-2 6-3</t>
  </si>
  <si>
    <t>(WC) Thanasi Kokkinakis</t>
  </si>
  <si>
    <t>Gilles Muller</t>
  </si>
  <si>
    <t>6-1 6-4 6-4</t>
  </si>
  <si>
    <t>6-2 7-5 6-2</t>
  </si>
  <si>
    <t>Internazionali BNL d'Italia - Rome</t>
  </si>
  <si>
    <t>6-4 6-3</t>
  </si>
  <si>
    <t>(7) David Ferrer</t>
  </si>
  <si>
    <t>(5) Kei Nishikori</t>
  </si>
  <si>
    <t>6-3 3-6 6-1</t>
  </si>
  <si>
    <t>(q) Thomaz Bellucci</t>
  </si>
  <si>
    <t>5-7 6-2 6-3</t>
  </si>
  <si>
    <t>(PR) Nicolas Almagro</t>
  </si>
  <si>
    <t>6-1 6-7(5) 6-3</t>
  </si>
  <si>
    <t>(6) Tomas Berdych</t>
  </si>
  <si>
    <t>Monte-Carlo Rolex Masters - Monte-Carlo</t>
  </si>
  <si>
    <t>7-5 4-6 6-3</t>
  </si>
  <si>
    <t>6-3 6-3</t>
  </si>
  <si>
    <t>(8) Marin Cilic</t>
  </si>
  <si>
    <t>6-0 6-3</t>
  </si>
  <si>
    <t>6-4 6-0</t>
  </si>
  <si>
    <t>(q) Albert Ramos-Vinolas</t>
  </si>
  <si>
    <t>6-1 6-4</t>
  </si>
  <si>
    <t>Miami Open - Miami</t>
  </si>
  <si>
    <t>7-6(3) 4-6 6-0</t>
  </si>
  <si>
    <t>(18) John Isner</t>
  </si>
  <si>
    <t>7-6(3) 6-2</t>
  </si>
  <si>
    <t>7-5 7-5</t>
  </si>
  <si>
    <t>Alexandr Dolgopolov</t>
  </si>
  <si>
    <t>6-7(3) 7-5 6-0</t>
  </si>
  <si>
    <t>(q) Steve Darcis</t>
  </si>
  <si>
    <t>6-0 7-5</t>
  </si>
  <si>
    <t>6-0 5-7 6-1</t>
  </si>
  <si>
    <t>BNP Paribas Open - Indian Wells</t>
  </si>
  <si>
    <t>6-3 6-7(5) 6-2</t>
  </si>
  <si>
    <t>(4) Andy Murray</t>
  </si>
  <si>
    <t>(32) Bernard Tomic</t>
  </si>
  <si>
    <t>w/o</t>
  </si>
  <si>
    <t>6-4 7-6(5)</t>
  </si>
  <si>
    <t>Albert Ramos-Vinolas</t>
  </si>
  <si>
    <t>Marcos Baghdatis</t>
  </si>
  <si>
    <t>Novak Djokovic</t>
  </si>
  <si>
    <t>Mate Delic</t>
  </si>
  <si>
    <t>Davis Cup, World Group, 1R, SRB-CRO 5-0</t>
  </si>
  <si>
    <t>Rubber 1</t>
  </si>
  <si>
    <t>6-3 6-2 6-4</t>
  </si>
  <si>
    <t>Dubai Duty Free Tennis Championships - Dubai</t>
  </si>
  <si>
    <t>(4) Tomas Berdych</t>
  </si>
  <si>
    <t>6-0 5-7 6-4</t>
  </si>
  <si>
    <t>(q) Marsel Ilhan</t>
  </si>
  <si>
    <t>Andrey Golubev</t>
  </si>
  <si>
    <t>6-1 6-2</t>
  </si>
  <si>
    <t>Vasek Pospisil</t>
  </si>
  <si>
    <t>(6) Andy Murray</t>
  </si>
  <si>
    <t>Australian Open - Melbourne</t>
  </si>
  <si>
    <t>7-6(5) 6-7(4) 6-3 6-0</t>
  </si>
  <si>
    <t>7-6(1) 3-6 6-4 4-6 6-0</t>
  </si>
  <si>
    <t>(8) Milos Raonic</t>
  </si>
  <si>
    <t>7-6(5) 6-4 6-2</t>
  </si>
  <si>
    <t>6-4 7-5 7-5</t>
  </si>
  <si>
    <t>(31) Fernando Verdasco</t>
  </si>
  <si>
    <t>7-6(8) 6-3 6-4</t>
  </si>
  <si>
    <t>Andrey Kuznetsov</t>
  </si>
  <si>
    <t>6-0 6-1 6-4</t>
  </si>
  <si>
    <t>(q) Aljaz Bedene</t>
  </si>
  <si>
    <t>(7) Ivo Karlovic</t>
  </si>
  <si>
    <t>Qatar ExxonMobil Open - Doha</t>
  </si>
  <si>
    <t>6-7(2) 7-6(6) 6-4</t>
  </si>
  <si>
    <t>Sergiy Stakhovsky</t>
  </si>
  <si>
    <t>Dusan Lajovic</t>
  </si>
  <si>
    <t>2 set &lt; 8,5</t>
  </si>
  <si>
    <t>1 set &lt; 8,5</t>
  </si>
  <si>
    <t>1 i 2 set &lt;8,5</t>
  </si>
  <si>
    <t>Odigrano meceva: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</si>
</sst>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49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/>
    <xf numFmtId="0" fontId="0" fillId="0" borderId="5" xfId="0" applyBorder="1"/>
    <xf numFmtId="0" fontId="0" fillId="4" borderId="5" xfId="0" applyFill="1" applyBorder="1"/>
    <xf numFmtId="14" fontId="0" fillId="0" borderId="5" xfId="0" applyNumberFormat="1" applyBorder="1"/>
    <xf numFmtId="49" fontId="0" fillId="5" borderId="5" xfId="0" applyNumberFormat="1" applyFill="1" applyBorder="1"/>
    <xf numFmtId="0" fontId="0" fillId="6" borderId="5" xfId="0" applyFill="1" applyBorder="1"/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/>
    <xf numFmtId="0" fontId="0" fillId="0" borderId="8" xfId="0" applyBorder="1"/>
    <xf numFmtId="0" fontId="0" fillId="4" borderId="8" xfId="0" applyFill="1" applyBorder="1"/>
    <xf numFmtId="14" fontId="0" fillId="0" borderId="8" xfId="0" applyNumberFormat="1" applyBorder="1"/>
    <xf numFmtId="49" fontId="0" fillId="7" borderId="8" xfId="0" applyNumberFormat="1" applyFill="1" applyBorder="1"/>
    <xf numFmtId="0" fontId="0" fillId="6" borderId="8" xfId="0" applyFill="1" applyBorder="1"/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8" borderId="8" xfId="0" applyNumberFormat="1" applyFill="1" applyBorder="1"/>
    <xf numFmtId="49" fontId="0" fillId="9" borderId="8" xfId="0" applyNumberFormat="1" applyFill="1" applyBorder="1"/>
    <xf numFmtId="49" fontId="0" fillId="10" borderId="8" xfId="0" applyNumberFormat="1" applyFill="1" applyBorder="1"/>
    <xf numFmtId="49" fontId="0" fillId="5" borderId="8" xfId="0" applyNumberFormat="1" applyFill="1" applyBorder="1"/>
    <xf numFmtId="0" fontId="0" fillId="11" borderId="8" xfId="0" applyFill="1" applyBorder="1"/>
    <xf numFmtId="0" fontId="0" fillId="12" borderId="8" xfId="0" applyFill="1" applyBorder="1"/>
    <xf numFmtId="49" fontId="0" fillId="13" borderId="8" xfId="0" applyNumberFormat="1" applyFill="1" applyBorder="1"/>
    <xf numFmtId="0" fontId="0" fillId="14" borderId="8" xfId="0" applyFill="1" applyBorder="1"/>
    <xf numFmtId="49" fontId="0" fillId="15" borderId="8" xfId="0" applyNumberFormat="1" applyFill="1" applyBorder="1"/>
    <xf numFmtId="0" fontId="0" fillId="0" borderId="7" xfId="0" applyBorder="1"/>
    <xf numFmtId="0" fontId="0" fillId="16" borderId="8" xfId="0" applyFill="1" applyBorder="1"/>
    <xf numFmtId="0" fontId="0" fillId="17" borderId="8" xfId="0" applyFill="1" applyBorder="1"/>
    <xf numFmtId="0" fontId="0" fillId="18" borderId="8" xfId="0" applyFill="1" applyBorder="1"/>
    <xf numFmtId="0" fontId="0" fillId="19" borderId="8" xfId="0" applyFill="1" applyBorder="1"/>
    <xf numFmtId="49" fontId="0" fillId="19" borderId="8" xfId="0" applyNumberFormat="1" applyFill="1" applyBorder="1"/>
    <xf numFmtId="0" fontId="0" fillId="3" borderId="10" xfId="0" applyFill="1" applyBorder="1"/>
    <xf numFmtId="0" fontId="0" fillId="0" borderId="11" xfId="0" applyBorder="1"/>
    <xf numFmtId="0" fontId="0" fillId="12" borderId="11" xfId="0" applyFill="1" applyBorder="1"/>
    <xf numFmtId="14" fontId="0" fillId="0" borderId="11" xfId="0" applyNumberFormat="1" applyBorder="1"/>
    <xf numFmtId="49" fontId="0" fillId="13" borderId="11" xfId="0" applyNumberFormat="1" applyFill="1" applyBorder="1"/>
    <xf numFmtId="0" fontId="0" fillId="11" borderId="11" xfId="0" applyFill="1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0" borderId="0" xfId="0" applyFill="1" applyAlignment="1">
      <alignment horizontal="center"/>
    </xf>
    <xf numFmtId="0" fontId="0" fillId="20" borderId="0" xfId="0" applyFill="1"/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E90FF"/>
      <rgbColor rgb="00F4A460"/>
      <rgbColor rgb="0087CEEB"/>
      <rgbColor rgb="00EEE8AA"/>
      <rgbColor rgb="0066CDAA"/>
      <rgbColor rgb="0080FF80"/>
      <rgbColor rgb="00FF00FF"/>
      <rgbColor rgb="0000FFFF"/>
      <rgbColor rgb="0000CED1"/>
      <rgbColor rgb="00F5F5F5"/>
      <rgbColor rgb="00DCDCDC"/>
      <rgbColor rgb="00C0C0C0"/>
      <rgbColor rgb="00FFF8D7"/>
      <rgbColor rgb="00FFF2B1"/>
      <rgbColor rgb="00FFE97F"/>
      <rgbColor rgb="00FFD500"/>
      <rgbColor rgb="00BFF6FF"/>
      <rgbColor rgb="00FFDECB"/>
      <rgbColor rgb="00FFBD97"/>
      <rgbColor rgb="00DAB1FF"/>
      <rgbColor rgb="00FF8D4B"/>
      <rgbColor rgb="00FF8080"/>
      <rgbColor rgb="00F5F5F5"/>
      <rgbColor rgb="00F0FFF0"/>
      <rgbColor rgb="007FFFD4"/>
      <rgbColor rgb="0000CED1"/>
      <rgbColor rgb="00DDA0DD"/>
      <rgbColor rgb="00FFE7CE"/>
      <rgbColor rgb="0087CEFA"/>
      <rgbColor rgb="00F0FFF0"/>
      <rgbColor rgb="00FFF0F5"/>
      <rgbColor rgb="00E0FFFF"/>
      <rgbColor rgb="00FDF5E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topLeftCell="H1" zoomScaleNormal="100" workbookViewId="0">
      <selection activeCell="O3" sqref="O3"/>
    </sheetView>
  </sheetViews>
  <sheetFormatPr defaultRowHeight="15" x14ac:dyDescent="0.25"/>
  <cols>
    <col min="1" max="1" width="18.7109375" customWidth="1"/>
    <col min="2" max="2" width="24.5703125" bestFit="1" customWidth="1"/>
    <col min="3" max="3" width="35.7109375" customWidth="1"/>
    <col min="4" max="4" width="9.85546875" customWidth="1"/>
    <col min="5" max="5" width="9.28515625" style="1" customWidth="1"/>
    <col min="6" max="6" width="6.7109375" customWidth="1"/>
    <col min="7" max="7" width="23.7109375" customWidth="1"/>
    <col min="8" max="9" width="5.7109375" style="2" customWidth="1"/>
    <col min="10" max="10" width="5.7109375" style="3" customWidth="1"/>
    <col min="11" max="13" width="5.7109375" style="2" customWidth="1"/>
    <col min="14" max="14" width="17.28515625" style="2" bestFit="1" customWidth="1"/>
    <col min="15" max="15" width="5.7109375" style="2" customWidth="1"/>
    <col min="16" max="16" width="7.140625" style="56" bestFit="1" customWidth="1"/>
    <col min="18" max="18" width="4.5703125" style="52" bestFit="1" customWidth="1"/>
    <col min="19" max="19" width="2" bestFit="1" customWidth="1"/>
    <col min="20" max="20" width="2" customWidth="1"/>
    <col min="21" max="21" width="9.140625" style="54"/>
    <col min="22" max="23" width="2" bestFit="1" customWidth="1"/>
    <col min="24" max="24" width="2" customWidth="1"/>
    <col min="25" max="25" width="9.140625" style="54"/>
    <col min="26" max="27" width="2" bestFit="1" customWidth="1"/>
    <col min="28" max="28" width="2" customWidth="1"/>
    <col min="29" max="29" width="9.140625" style="55"/>
    <col min="30" max="31" width="2" bestFit="1" customWidth="1"/>
    <col min="32" max="32" width="2" customWidth="1"/>
    <col min="33" max="33" width="9.140625" style="55"/>
    <col min="34" max="35" width="2" bestFit="1" customWidth="1"/>
    <col min="36" max="36" width="9.140625" style="55"/>
  </cols>
  <sheetData>
    <row r="1" spans="1:36" ht="15.75" thickBot="1" x14ac:dyDescent="0.3">
      <c r="A1" s="4" t="s">
        <v>5</v>
      </c>
      <c r="B1" s="5" t="s">
        <v>6</v>
      </c>
      <c r="C1" s="5" t="s">
        <v>7</v>
      </c>
      <c r="D1" s="5" t="s">
        <v>8</v>
      </c>
      <c r="E1" s="6" t="s">
        <v>9</v>
      </c>
      <c r="F1" s="5" t="s">
        <v>10</v>
      </c>
      <c r="G1" s="5" t="s">
        <v>11</v>
      </c>
      <c r="H1" s="7" t="s">
        <v>0</v>
      </c>
      <c r="I1" s="7" t="s">
        <v>1</v>
      </c>
      <c r="J1" s="8" t="s">
        <v>2</v>
      </c>
      <c r="K1" s="7" t="s">
        <v>3</v>
      </c>
      <c r="L1" s="9" t="s">
        <v>4</v>
      </c>
      <c r="R1" s="53"/>
    </row>
    <row r="2" spans="1:36" ht="15.75" thickTop="1" x14ac:dyDescent="0.25">
      <c r="A2" s="10" t="s">
        <v>12</v>
      </c>
      <c r="B2" s="11" t="s">
        <v>13</v>
      </c>
      <c r="C2" s="12" t="s">
        <v>14</v>
      </c>
      <c r="D2" s="13">
        <v>42316</v>
      </c>
      <c r="E2" s="14" t="s">
        <v>15</v>
      </c>
      <c r="F2" s="15" t="s">
        <v>16</v>
      </c>
      <c r="G2" s="11" t="s">
        <v>17</v>
      </c>
      <c r="H2" s="16">
        <v>1.323</v>
      </c>
      <c r="I2" s="16">
        <v>3.79</v>
      </c>
      <c r="J2" s="17" t="s">
        <v>18</v>
      </c>
      <c r="K2" s="16">
        <v>-6</v>
      </c>
      <c r="L2" s="18">
        <v>18</v>
      </c>
      <c r="N2" s="2" t="s">
        <v>184</v>
      </c>
      <c r="O2" s="2">
        <f>COUNTIF(U:U,"&lt;8,5")</f>
        <v>30</v>
      </c>
      <c r="P2" s="56">
        <f>O2/O9</f>
        <v>0.36144578313253012</v>
      </c>
      <c r="R2" s="52">
        <v>6</v>
      </c>
      <c r="S2">
        <v>2</v>
      </c>
      <c r="U2" s="54">
        <f>SUM(R2:S2)</f>
        <v>8</v>
      </c>
      <c r="V2">
        <v>6</v>
      </c>
      <c r="W2">
        <v>4</v>
      </c>
      <c r="Y2" s="54">
        <f>SUM(V2:W2)</f>
        <v>10</v>
      </c>
      <c r="AC2" s="54" t="str">
        <f>IF(Z2="","",SUM(Z2:AA2))</f>
        <v/>
      </c>
      <c r="AG2" s="54" t="str">
        <f>IF(AD2="","",SUM(AD2:AE2))</f>
        <v/>
      </c>
      <c r="AJ2" s="54" t="str">
        <f>IF(AG2="","",SUM(AG2:AH2))</f>
        <v/>
      </c>
    </row>
    <row r="3" spans="1:36" x14ac:dyDescent="0.25">
      <c r="A3" s="19" t="s">
        <v>12</v>
      </c>
      <c r="B3" s="20" t="s">
        <v>19</v>
      </c>
      <c r="C3" s="21" t="s">
        <v>14</v>
      </c>
      <c r="D3" s="22">
        <v>42315</v>
      </c>
      <c r="E3" s="23" t="s">
        <v>20</v>
      </c>
      <c r="F3" s="24" t="s">
        <v>16</v>
      </c>
      <c r="G3" s="20" t="s">
        <v>21</v>
      </c>
      <c r="H3" s="25">
        <v>1.1679999999999999</v>
      </c>
      <c r="I3" s="25">
        <v>6.12</v>
      </c>
      <c r="J3" s="26" t="s">
        <v>22</v>
      </c>
      <c r="K3" s="25">
        <v>-6</v>
      </c>
      <c r="L3" s="27">
        <v>24</v>
      </c>
      <c r="N3" s="2" t="s">
        <v>183</v>
      </c>
      <c r="O3" s="2">
        <f>COUNTIF(Y:Y,"&lt;8,5")</f>
        <v>25</v>
      </c>
      <c r="P3" s="56">
        <f>O3/O9</f>
        <v>0.30120481927710846</v>
      </c>
      <c r="R3" s="52">
        <v>6</v>
      </c>
      <c r="S3">
        <v>3</v>
      </c>
      <c r="U3" s="54">
        <f t="shared" ref="U3:U65" si="0">SUM(R3:S3)</f>
        <v>9</v>
      </c>
      <c r="V3">
        <v>3</v>
      </c>
      <c r="W3">
        <v>6</v>
      </c>
      <c r="Y3" s="54">
        <f>SUM(V3:W3)</f>
        <v>9</v>
      </c>
      <c r="Z3">
        <v>6</v>
      </c>
      <c r="AA3">
        <v>0</v>
      </c>
      <c r="AC3" s="54">
        <f t="shared" ref="AC3:AC66" si="1">IF(Z3="","",SUM(Z3:AA3))</f>
        <v>6</v>
      </c>
      <c r="AG3" s="54" t="str">
        <f t="shared" ref="AG3:AG66" si="2">IF(AD3="","",SUM(AD3:AE3))</f>
        <v/>
      </c>
      <c r="AJ3" s="54" t="str">
        <f t="shared" ref="AJ3:AJ66" si="3">IF(AG3="","",SUM(AG3:AH3))</f>
        <v/>
      </c>
    </row>
    <row r="4" spans="1:36" x14ac:dyDescent="0.25">
      <c r="A4" s="19" t="s">
        <v>12</v>
      </c>
      <c r="B4" s="20" t="s">
        <v>23</v>
      </c>
      <c r="C4" s="21" t="s">
        <v>14</v>
      </c>
      <c r="D4" s="22">
        <v>42314</v>
      </c>
      <c r="E4" s="28" t="s">
        <v>24</v>
      </c>
      <c r="F4" s="24" t="s">
        <v>16</v>
      </c>
      <c r="G4" s="20" t="s">
        <v>25</v>
      </c>
      <c r="H4" s="25">
        <v>1.143</v>
      </c>
      <c r="I4" s="25">
        <v>6.92</v>
      </c>
      <c r="J4" s="26" t="s">
        <v>18</v>
      </c>
      <c r="K4" s="25">
        <v>-2</v>
      </c>
      <c r="L4" s="27">
        <v>26</v>
      </c>
      <c r="R4" s="52">
        <v>7</v>
      </c>
      <c r="S4">
        <v>6</v>
      </c>
      <c r="U4" s="54">
        <f t="shared" si="0"/>
        <v>13</v>
      </c>
      <c r="V4">
        <v>7</v>
      </c>
      <c r="W4">
        <v>6</v>
      </c>
      <c r="Y4" s="54">
        <f t="shared" ref="Y4:Y67" si="4">SUM(V4:W4)</f>
        <v>13</v>
      </c>
      <c r="AC4" s="54" t="str">
        <f t="shared" si="1"/>
        <v/>
      </c>
      <c r="AG4" s="54" t="str">
        <f t="shared" si="2"/>
        <v/>
      </c>
      <c r="AJ4" s="54" t="str">
        <f t="shared" si="3"/>
        <v/>
      </c>
    </row>
    <row r="5" spans="1:36" x14ac:dyDescent="0.25">
      <c r="A5" s="19" t="s">
        <v>12</v>
      </c>
      <c r="B5" s="20" t="s">
        <v>26</v>
      </c>
      <c r="C5" s="21" t="s">
        <v>14</v>
      </c>
      <c r="D5" s="22">
        <v>42313</v>
      </c>
      <c r="E5" s="29" t="s">
        <v>27</v>
      </c>
      <c r="F5" s="24" t="s">
        <v>16</v>
      </c>
      <c r="G5" s="20" t="s">
        <v>28</v>
      </c>
      <c r="H5" s="25">
        <v>1.056</v>
      </c>
      <c r="I5" s="25">
        <v>13.84</v>
      </c>
      <c r="J5" s="26" t="s">
        <v>18</v>
      </c>
      <c r="K5" s="25">
        <v>-5</v>
      </c>
      <c r="L5" s="27">
        <v>21</v>
      </c>
      <c r="N5" s="2" t="s">
        <v>185</v>
      </c>
      <c r="O5" s="2">
        <f>COUNTIFS(U:U,"&lt;8,5",Y:Y,"&lt;8,5")</f>
        <v>14</v>
      </c>
      <c r="P5" s="56">
        <f>O5/O9</f>
        <v>0.16867469879518071</v>
      </c>
      <c r="R5" s="52">
        <v>6</v>
      </c>
      <c r="S5">
        <v>3</v>
      </c>
      <c r="U5" s="54">
        <f t="shared" si="0"/>
        <v>9</v>
      </c>
      <c r="V5">
        <v>7</v>
      </c>
      <c r="W5">
        <v>5</v>
      </c>
      <c r="Y5" s="54">
        <f t="shared" si="4"/>
        <v>12</v>
      </c>
      <c r="AC5" s="54" t="str">
        <f t="shared" si="1"/>
        <v/>
      </c>
      <c r="AG5" s="54" t="str">
        <f t="shared" si="2"/>
        <v/>
      </c>
      <c r="AJ5" s="54" t="str">
        <f t="shared" si="3"/>
        <v/>
      </c>
    </row>
    <row r="6" spans="1:36" x14ac:dyDescent="0.25">
      <c r="A6" s="19" t="s">
        <v>12</v>
      </c>
      <c r="B6" s="20" t="s">
        <v>29</v>
      </c>
      <c r="C6" s="21" t="s">
        <v>14</v>
      </c>
      <c r="D6" s="22">
        <v>42311</v>
      </c>
      <c r="E6" s="30" t="s">
        <v>30</v>
      </c>
      <c r="F6" s="24" t="s">
        <v>16</v>
      </c>
      <c r="G6" s="20" t="s">
        <v>31</v>
      </c>
      <c r="H6" s="25">
        <v>1.02</v>
      </c>
      <c r="I6" s="25">
        <v>22.73</v>
      </c>
      <c r="J6" s="26" t="s">
        <v>18</v>
      </c>
      <c r="K6" s="25">
        <v>-5</v>
      </c>
      <c r="L6" s="27">
        <v>21</v>
      </c>
      <c r="R6" s="52">
        <v>7</v>
      </c>
      <c r="S6">
        <v>5</v>
      </c>
      <c r="U6" s="54">
        <f t="shared" si="0"/>
        <v>12</v>
      </c>
      <c r="V6">
        <v>6</v>
      </c>
      <c r="W6">
        <v>3</v>
      </c>
      <c r="Y6" s="54">
        <f t="shared" si="4"/>
        <v>9</v>
      </c>
      <c r="AC6" s="54" t="str">
        <f t="shared" si="1"/>
        <v/>
      </c>
      <c r="AG6" s="54" t="str">
        <f t="shared" si="2"/>
        <v/>
      </c>
      <c r="AJ6" s="54" t="str">
        <f t="shared" si="3"/>
        <v/>
      </c>
    </row>
    <row r="7" spans="1:36" x14ac:dyDescent="0.25">
      <c r="A7" s="19" t="s">
        <v>12</v>
      </c>
      <c r="B7" s="20" t="s">
        <v>32</v>
      </c>
      <c r="C7" s="21" t="s">
        <v>33</v>
      </c>
      <c r="D7" s="22">
        <v>42295</v>
      </c>
      <c r="E7" s="31" t="s">
        <v>15</v>
      </c>
      <c r="F7" s="32" t="s">
        <v>34</v>
      </c>
      <c r="G7" s="20" t="s">
        <v>17</v>
      </c>
      <c r="H7" s="25">
        <v>1.1200000000000001</v>
      </c>
      <c r="I7" s="25">
        <v>7.89</v>
      </c>
      <c r="J7" s="26" t="s">
        <v>18</v>
      </c>
      <c r="K7" s="25">
        <v>-6</v>
      </c>
      <c r="L7" s="27">
        <v>18</v>
      </c>
      <c r="R7" s="52">
        <v>6</v>
      </c>
      <c r="S7">
        <v>2</v>
      </c>
      <c r="U7" s="54">
        <f t="shared" si="0"/>
        <v>8</v>
      </c>
      <c r="V7">
        <v>6</v>
      </c>
      <c r="W7">
        <v>4</v>
      </c>
      <c r="Y7" s="54">
        <f t="shared" si="4"/>
        <v>10</v>
      </c>
      <c r="AC7" s="54" t="str">
        <f t="shared" si="1"/>
        <v/>
      </c>
      <c r="AG7" s="54" t="str">
        <f t="shared" si="2"/>
        <v/>
      </c>
      <c r="AJ7" s="54" t="str">
        <f t="shared" si="3"/>
        <v/>
      </c>
    </row>
    <row r="8" spans="1:36" x14ac:dyDescent="0.25">
      <c r="A8" s="19" t="s">
        <v>12</v>
      </c>
      <c r="B8" s="20" t="s">
        <v>35</v>
      </c>
      <c r="C8" s="21" t="s">
        <v>33</v>
      </c>
      <c r="D8" s="22">
        <v>42294</v>
      </c>
      <c r="E8" s="23" t="s">
        <v>20</v>
      </c>
      <c r="F8" s="32" t="s">
        <v>34</v>
      </c>
      <c r="G8" s="20" t="s">
        <v>36</v>
      </c>
      <c r="H8" s="25">
        <v>1.33</v>
      </c>
      <c r="I8" s="25">
        <v>3.73</v>
      </c>
      <c r="J8" s="26" t="s">
        <v>18</v>
      </c>
      <c r="K8" s="25">
        <v>-8</v>
      </c>
      <c r="L8" s="27">
        <v>16</v>
      </c>
      <c r="R8" s="52">
        <v>6</v>
      </c>
      <c r="S8">
        <v>1</v>
      </c>
      <c r="U8" s="54">
        <f t="shared" si="0"/>
        <v>7</v>
      </c>
      <c r="V8">
        <v>6</v>
      </c>
      <c r="W8">
        <v>3</v>
      </c>
      <c r="Y8" s="54">
        <f t="shared" si="4"/>
        <v>9</v>
      </c>
      <c r="AC8" s="54" t="str">
        <f t="shared" si="1"/>
        <v/>
      </c>
      <c r="AG8" s="54" t="str">
        <f t="shared" si="2"/>
        <v/>
      </c>
      <c r="AJ8" s="54" t="str">
        <f t="shared" si="3"/>
        <v/>
      </c>
    </row>
    <row r="9" spans="1:36" x14ac:dyDescent="0.25">
      <c r="A9" s="19" t="s">
        <v>12</v>
      </c>
      <c r="B9" s="20" t="s">
        <v>37</v>
      </c>
      <c r="C9" s="21" t="s">
        <v>33</v>
      </c>
      <c r="D9" s="22">
        <v>42293</v>
      </c>
      <c r="E9" s="28" t="s">
        <v>24</v>
      </c>
      <c r="F9" s="32" t="s">
        <v>34</v>
      </c>
      <c r="G9" s="20" t="s">
        <v>38</v>
      </c>
      <c r="H9" s="25">
        <v>1.0289999999999999</v>
      </c>
      <c r="I9" s="25">
        <v>21.1</v>
      </c>
      <c r="J9" s="26" t="s">
        <v>18</v>
      </c>
      <c r="K9" s="25">
        <v>-6</v>
      </c>
      <c r="L9" s="27">
        <v>20</v>
      </c>
      <c r="N9" s="2" t="s">
        <v>186</v>
      </c>
      <c r="O9" s="2">
        <f>COUNTIF(U:U,"&gt;1")</f>
        <v>83</v>
      </c>
      <c r="R9" s="52">
        <v>7</v>
      </c>
      <c r="S9">
        <v>6</v>
      </c>
      <c r="U9" s="54">
        <f t="shared" si="0"/>
        <v>13</v>
      </c>
      <c r="V9">
        <v>6</v>
      </c>
      <c r="W9">
        <v>1</v>
      </c>
      <c r="Y9" s="54">
        <f t="shared" si="4"/>
        <v>7</v>
      </c>
      <c r="AC9" s="54" t="str">
        <f t="shared" si="1"/>
        <v/>
      </c>
      <c r="AG9" s="54" t="str">
        <f t="shared" si="2"/>
        <v/>
      </c>
      <c r="AJ9" s="54" t="str">
        <f t="shared" si="3"/>
        <v/>
      </c>
    </row>
    <row r="10" spans="1:36" x14ac:dyDescent="0.25">
      <c r="A10" s="19" t="s">
        <v>12</v>
      </c>
      <c r="B10" s="20" t="s">
        <v>39</v>
      </c>
      <c r="C10" s="21" t="s">
        <v>33</v>
      </c>
      <c r="D10" s="22">
        <v>42292</v>
      </c>
      <c r="E10" s="29" t="s">
        <v>27</v>
      </c>
      <c r="F10" s="32" t="s">
        <v>34</v>
      </c>
      <c r="G10" s="20" t="s">
        <v>40</v>
      </c>
      <c r="H10" s="25">
        <v>1.05</v>
      </c>
      <c r="I10" s="25">
        <v>14.88</v>
      </c>
      <c r="J10" s="26" t="s">
        <v>18</v>
      </c>
      <c r="K10" s="25">
        <v>-7</v>
      </c>
      <c r="L10" s="27">
        <v>17</v>
      </c>
      <c r="R10" s="52">
        <v>6</v>
      </c>
      <c r="S10">
        <v>2</v>
      </c>
      <c r="U10" s="54">
        <f t="shared" si="0"/>
        <v>8</v>
      </c>
      <c r="V10">
        <v>6</v>
      </c>
      <c r="W10">
        <v>3</v>
      </c>
      <c r="Y10" s="54">
        <f t="shared" si="4"/>
        <v>9</v>
      </c>
      <c r="AC10" s="54" t="str">
        <f t="shared" si="1"/>
        <v/>
      </c>
      <c r="AG10" s="54" t="str">
        <f t="shared" si="2"/>
        <v/>
      </c>
      <c r="AJ10" s="54" t="str">
        <f t="shared" si="3"/>
        <v/>
      </c>
    </row>
    <row r="11" spans="1:36" x14ac:dyDescent="0.25">
      <c r="A11" s="19" t="s">
        <v>12</v>
      </c>
      <c r="B11" s="20" t="s">
        <v>41</v>
      </c>
      <c r="C11" s="21" t="s">
        <v>33</v>
      </c>
      <c r="D11" s="22">
        <v>42291</v>
      </c>
      <c r="E11" s="30" t="s">
        <v>30</v>
      </c>
      <c r="F11" s="32" t="s">
        <v>34</v>
      </c>
      <c r="G11" s="20" t="s">
        <v>42</v>
      </c>
      <c r="H11" s="25">
        <v>1.05</v>
      </c>
      <c r="I11" s="25">
        <v>13.89</v>
      </c>
      <c r="J11" s="26" t="s">
        <v>18</v>
      </c>
      <c r="K11" s="25">
        <v>-9</v>
      </c>
      <c r="L11" s="27">
        <v>15</v>
      </c>
      <c r="R11" s="52">
        <v>6</v>
      </c>
      <c r="S11">
        <v>2</v>
      </c>
      <c r="U11" s="54">
        <f t="shared" si="0"/>
        <v>8</v>
      </c>
      <c r="V11">
        <v>6</v>
      </c>
      <c r="W11">
        <v>1</v>
      </c>
      <c r="Y11" s="54">
        <f t="shared" si="4"/>
        <v>7</v>
      </c>
      <c r="AC11" s="54" t="str">
        <f t="shared" si="1"/>
        <v/>
      </c>
      <c r="AG11" s="54" t="str">
        <f t="shared" si="2"/>
        <v/>
      </c>
      <c r="AJ11" s="54" t="str">
        <f t="shared" si="3"/>
        <v/>
      </c>
    </row>
    <row r="12" spans="1:36" x14ac:dyDescent="0.25">
      <c r="A12" s="19" t="s">
        <v>12</v>
      </c>
      <c r="B12" s="20" t="s">
        <v>43</v>
      </c>
      <c r="C12" s="33" t="s">
        <v>44</v>
      </c>
      <c r="D12" s="22">
        <v>42288</v>
      </c>
      <c r="E12" s="31" t="s">
        <v>15</v>
      </c>
      <c r="F12" s="32" t="s">
        <v>34</v>
      </c>
      <c r="G12" s="20" t="s">
        <v>45</v>
      </c>
      <c r="H12" s="25">
        <v>1.143</v>
      </c>
      <c r="I12" s="25">
        <v>6.92</v>
      </c>
      <c r="J12" s="26" t="s">
        <v>18</v>
      </c>
      <c r="K12" s="25">
        <v>-8</v>
      </c>
      <c r="L12" s="27">
        <v>16</v>
      </c>
      <c r="R12" s="52">
        <v>6</v>
      </c>
      <c r="S12">
        <v>2</v>
      </c>
      <c r="U12" s="54">
        <f t="shared" si="0"/>
        <v>8</v>
      </c>
      <c r="V12">
        <v>6</v>
      </c>
      <c r="W12">
        <v>2</v>
      </c>
      <c r="Y12" s="54">
        <f t="shared" si="4"/>
        <v>8</v>
      </c>
      <c r="AC12" s="54" t="str">
        <f t="shared" si="1"/>
        <v/>
      </c>
      <c r="AG12" s="54" t="str">
        <f t="shared" si="2"/>
        <v/>
      </c>
      <c r="AJ12" s="54" t="str">
        <f t="shared" si="3"/>
        <v/>
      </c>
    </row>
    <row r="13" spans="1:36" x14ac:dyDescent="0.25">
      <c r="A13" s="19" t="s">
        <v>12</v>
      </c>
      <c r="B13" s="20" t="s">
        <v>46</v>
      </c>
      <c r="C13" s="33" t="s">
        <v>44</v>
      </c>
      <c r="D13" s="22">
        <v>42287</v>
      </c>
      <c r="E13" s="23" t="s">
        <v>20</v>
      </c>
      <c r="F13" s="32" t="s">
        <v>34</v>
      </c>
      <c r="G13" s="20" t="s">
        <v>40</v>
      </c>
      <c r="H13" s="25">
        <v>1.1000000000000001</v>
      </c>
      <c r="I13" s="25">
        <v>9.0500000000000007</v>
      </c>
      <c r="J13" s="26" t="s">
        <v>18</v>
      </c>
      <c r="K13" s="25">
        <v>-7</v>
      </c>
      <c r="L13" s="27">
        <v>17</v>
      </c>
      <c r="R13" s="52">
        <v>6</v>
      </c>
      <c r="S13">
        <v>2</v>
      </c>
      <c r="U13" s="54">
        <f t="shared" si="0"/>
        <v>8</v>
      </c>
      <c r="V13">
        <v>6</v>
      </c>
      <c r="W13">
        <v>3</v>
      </c>
      <c r="Y13" s="54">
        <f t="shared" si="4"/>
        <v>9</v>
      </c>
      <c r="AC13" s="54" t="str">
        <f t="shared" si="1"/>
        <v/>
      </c>
      <c r="AG13" s="54" t="str">
        <f t="shared" si="2"/>
        <v/>
      </c>
      <c r="AJ13" s="54" t="str">
        <f t="shared" si="3"/>
        <v/>
      </c>
    </row>
    <row r="14" spans="1:36" x14ac:dyDescent="0.25">
      <c r="A14" s="19" t="s">
        <v>12</v>
      </c>
      <c r="B14" s="20" t="s">
        <v>47</v>
      </c>
      <c r="C14" s="33" t="s">
        <v>44</v>
      </c>
      <c r="D14" s="22">
        <v>42286</v>
      </c>
      <c r="E14" s="28" t="s">
        <v>24</v>
      </c>
      <c r="F14" s="32" t="s">
        <v>34</v>
      </c>
      <c r="G14" s="20" t="s">
        <v>45</v>
      </c>
      <c r="H14" s="25">
        <v>1.117</v>
      </c>
      <c r="I14" s="25">
        <v>8.0299999999999994</v>
      </c>
      <c r="J14" s="26" t="s">
        <v>18</v>
      </c>
      <c r="K14" s="25">
        <v>-8</v>
      </c>
      <c r="L14" s="27">
        <v>16</v>
      </c>
      <c r="R14" s="52">
        <v>6</v>
      </c>
      <c r="S14">
        <v>2</v>
      </c>
      <c r="U14" s="54">
        <f t="shared" si="0"/>
        <v>8</v>
      </c>
      <c r="V14">
        <v>6</v>
      </c>
      <c r="W14">
        <v>2</v>
      </c>
      <c r="Y14" s="54">
        <f t="shared" si="4"/>
        <v>8</v>
      </c>
      <c r="AC14" s="54" t="str">
        <f t="shared" si="1"/>
        <v/>
      </c>
      <c r="AG14" s="54" t="str">
        <f t="shared" si="2"/>
        <v/>
      </c>
      <c r="AJ14" s="54" t="str">
        <f t="shared" si="3"/>
        <v/>
      </c>
    </row>
    <row r="15" spans="1:36" x14ac:dyDescent="0.25">
      <c r="A15" s="19" t="s">
        <v>12</v>
      </c>
      <c r="B15" s="20" t="s">
        <v>48</v>
      </c>
      <c r="C15" s="33" t="s">
        <v>44</v>
      </c>
      <c r="D15" s="22">
        <v>42285</v>
      </c>
      <c r="E15" s="30" t="s">
        <v>30</v>
      </c>
      <c r="F15" s="32" t="s">
        <v>34</v>
      </c>
      <c r="G15" s="20" t="s">
        <v>42</v>
      </c>
      <c r="H15" s="25">
        <v>1.014</v>
      </c>
      <c r="I15" s="25">
        <v>25.99</v>
      </c>
      <c r="J15" s="26" t="s">
        <v>18</v>
      </c>
      <c r="K15" s="25">
        <v>-9</v>
      </c>
      <c r="L15" s="27">
        <v>15</v>
      </c>
      <c r="R15" s="52">
        <v>6</v>
      </c>
      <c r="S15">
        <v>2</v>
      </c>
      <c r="U15" s="54">
        <f t="shared" si="0"/>
        <v>8</v>
      </c>
      <c r="V15">
        <v>6</v>
      </c>
      <c r="W15">
        <v>1</v>
      </c>
      <c r="Y15" s="54">
        <f t="shared" si="4"/>
        <v>7</v>
      </c>
      <c r="AC15" s="54" t="str">
        <f t="shared" si="1"/>
        <v/>
      </c>
      <c r="AG15" s="54" t="str">
        <f t="shared" si="2"/>
        <v/>
      </c>
      <c r="AJ15" s="54" t="str">
        <f t="shared" si="3"/>
        <v/>
      </c>
    </row>
    <row r="16" spans="1:36" x14ac:dyDescent="0.25">
      <c r="A16" s="19" t="s">
        <v>12</v>
      </c>
      <c r="B16" s="20" t="s">
        <v>49</v>
      </c>
      <c r="C16" s="33" t="s">
        <v>44</v>
      </c>
      <c r="D16" s="22">
        <v>42283</v>
      </c>
      <c r="E16" s="34" t="s">
        <v>50</v>
      </c>
      <c r="F16" s="32" t="s">
        <v>34</v>
      </c>
      <c r="G16" s="20" t="s">
        <v>51</v>
      </c>
      <c r="H16" s="25">
        <v>1.05</v>
      </c>
      <c r="I16" s="25">
        <v>13.03</v>
      </c>
      <c r="J16" s="26" t="s">
        <v>18</v>
      </c>
      <c r="K16" s="25">
        <v>-10</v>
      </c>
      <c r="L16" s="27">
        <v>14</v>
      </c>
      <c r="R16" s="52">
        <v>6</v>
      </c>
      <c r="S16">
        <v>1</v>
      </c>
      <c r="U16" s="54">
        <f t="shared" si="0"/>
        <v>7</v>
      </c>
      <c r="V16">
        <v>6</v>
      </c>
      <c r="W16">
        <v>1</v>
      </c>
      <c r="Y16" s="54">
        <f t="shared" si="4"/>
        <v>7</v>
      </c>
      <c r="AC16" s="54" t="str">
        <f t="shared" si="1"/>
        <v/>
      </c>
      <c r="AG16" s="54" t="str">
        <f t="shared" si="2"/>
        <v/>
      </c>
      <c r="AJ16" s="54" t="str">
        <f t="shared" si="3"/>
        <v/>
      </c>
    </row>
    <row r="17" spans="1:36" x14ac:dyDescent="0.25">
      <c r="A17" s="19" t="s">
        <v>12</v>
      </c>
      <c r="B17" s="20" t="s">
        <v>52</v>
      </c>
      <c r="C17" s="35" t="s">
        <v>53</v>
      </c>
      <c r="D17" s="22">
        <v>42260</v>
      </c>
      <c r="E17" s="31" t="s">
        <v>15</v>
      </c>
      <c r="F17" s="32" t="s">
        <v>34</v>
      </c>
      <c r="G17" s="20" t="s">
        <v>54</v>
      </c>
      <c r="H17" s="25">
        <v>1.833</v>
      </c>
      <c r="I17" s="25">
        <v>2.13</v>
      </c>
      <c r="J17" s="26" t="s">
        <v>55</v>
      </c>
      <c r="K17" s="25">
        <v>-4</v>
      </c>
      <c r="L17" s="27">
        <v>42</v>
      </c>
      <c r="R17" s="52">
        <v>6</v>
      </c>
      <c r="S17">
        <v>4</v>
      </c>
      <c r="U17" s="54">
        <f t="shared" si="0"/>
        <v>10</v>
      </c>
      <c r="V17">
        <v>5</v>
      </c>
      <c r="W17">
        <v>7</v>
      </c>
      <c r="Y17" s="54">
        <f t="shared" si="4"/>
        <v>12</v>
      </c>
      <c r="Z17">
        <v>6</v>
      </c>
      <c r="AA17">
        <v>4</v>
      </c>
      <c r="AC17" s="54">
        <f t="shared" si="1"/>
        <v>10</v>
      </c>
      <c r="AD17">
        <v>6</v>
      </c>
      <c r="AE17">
        <v>4</v>
      </c>
      <c r="AG17" s="54">
        <f t="shared" si="2"/>
        <v>10</v>
      </c>
      <c r="AJ17" s="54">
        <f t="shared" si="3"/>
        <v>10</v>
      </c>
    </row>
    <row r="18" spans="1:36" x14ac:dyDescent="0.25">
      <c r="A18" s="19" t="s">
        <v>12</v>
      </c>
      <c r="B18" s="20" t="s">
        <v>56</v>
      </c>
      <c r="C18" s="35" t="s">
        <v>53</v>
      </c>
      <c r="D18" s="22">
        <v>42258</v>
      </c>
      <c r="E18" s="23" t="s">
        <v>20</v>
      </c>
      <c r="F18" s="32" t="s">
        <v>34</v>
      </c>
      <c r="G18" s="20" t="s">
        <v>57</v>
      </c>
      <c r="H18" s="25">
        <v>1.1419999999999999</v>
      </c>
      <c r="I18" s="25">
        <v>7.19</v>
      </c>
      <c r="J18" s="26" t="s">
        <v>58</v>
      </c>
      <c r="K18" s="25">
        <v>-15</v>
      </c>
      <c r="L18" s="27">
        <v>21</v>
      </c>
      <c r="R18" s="52">
        <v>6</v>
      </c>
      <c r="S18">
        <v>0</v>
      </c>
      <c r="U18" s="54">
        <f t="shared" si="0"/>
        <v>6</v>
      </c>
      <c r="V18">
        <v>6</v>
      </c>
      <c r="W18">
        <v>1</v>
      </c>
      <c r="Y18" s="54">
        <f t="shared" si="4"/>
        <v>7</v>
      </c>
      <c r="Z18">
        <v>6</v>
      </c>
      <c r="AA18">
        <v>2</v>
      </c>
      <c r="AC18" s="54">
        <f t="shared" si="1"/>
        <v>8</v>
      </c>
      <c r="AG18" s="54" t="str">
        <f t="shared" si="2"/>
        <v/>
      </c>
      <c r="AJ18" s="54" t="str">
        <f t="shared" si="3"/>
        <v/>
      </c>
    </row>
    <row r="19" spans="1:36" x14ac:dyDescent="0.25">
      <c r="A19" s="19" t="s">
        <v>12</v>
      </c>
      <c r="B19" s="20" t="s">
        <v>59</v>
      </c>
      <c r="C19" s="35" t="s">
        <v>53</v>
      </c>
      <c r="D19" s="22">
        <v>42255</v>
      </c>
      <c r="E19" s="28" t="s">
        <v>24</v>
      </c>
      <c r="F19" s="32" t="s">
        <v>34</v>
      </c>
      <c r="G19" s="20" t="s">
        <v>60</v>
      </c>
      <c r="H19" s="25">
        <v>1.048</v>
      </c>
      <c r="I19" s="25">
        <v>15.37</v>
      </c>
      <c r="J19" s="26" t="s">
        <v>55</v>
      </c>
      <c r="K19" s="25">
        <v>-6</v>
      </c>
      <c r="L19" s="27">
        <v>38</v>
      </c>
      <c r="R19" s="52">
        <v>6</v>
      </c>
      <c r="S19">
        <v>1</v>
      </c>
      <c r="U19" s="54">
        <f t="shared" si="0"/>
        <v>7</v>
      </c>
      <c r="V19">
        <v>3</v>
      </c>
      <c r="W19">
        <v>6</v>
      </c>
      <c r="Y19" s="54">
        <f t="shared" si="4"/>
        <v>9</v>
      </c>
      <c r="Z19">
        <v>6</v>
      </c>
      <c r="AA19">
        <v>3</v>
      </c>
      <c r="AC19" s="54">
        <f t="shared" si="1"/>
        <v>9</v>
      </c>
      <c r="AD19">
        <v>7</v>
      </c>
      <c r="AE19">
        <v>6</v>
      </c>
      <c r="AG19" s="54">
        <f t="shared" si="2"/>
        <v>13</v>
      </c>
      <c r="AJ19" s="54">
        <f t="shared" si="3"/>
        <v>13</v>
      </c>
    </row>
    <row r="20" spans="1:36" x14ac:dyDescent="0.25">
      <c r="A20" s="19" t="s">
        <v>12</v>
      </c>
      <c r="B20" s="20" t="s">
        <v>61</v>
      </c>
      <c r="C20" s="35" t="s">
        <v>53</v>
      </c>
      <c r="D20" s="22">
        <v>42253</v>
      </c>
      <c r="E20" s="36" t="s">
        <v>62</v>
      </c>
      <c r="F20" s="32" t="s">
        <v>34</v>
      </c>
      <c r="G20" s="20" t="s">
        <v>63</v>
      </c>
      <c r="H20" s="25">
        <v>1.0249999999999999</v>
      </c>
      <c r="I20" s="25">
        <v>22.73</v>
      </c>
      <c r="J20" s="26" t="s">
        <v>55</v>
      </c>
      <c r="K20" s="25">
        <v>-6</v>
      </c>
      <c r="L20" s="27">
        <v>38</v>
      </c>
      <c r="R20" s="52">
        <v>6</v>
      </c>
      <c r="S20">
        <v>3</v>
      </c>
      <c r="U20" s="54">
        <f t="shared" si="0"/>
        <v>9</v>
      </c>
      <c r="V20">
        <v>4</v>
      </c>
      <c r="W20">
        <v>6</v>
      </c>
      <c r="Y20" s="54">
        <f t="shared" si="4"/>
        <v>10</v>
      </c>
      <c r="Z20">
        <v>6</v>
      </c>
      <c r="AA20">
        <v>4</v>
      </c>
      <c r="AC20" s="54">
        <f t="shared" si="1"/>
        <v>10</v>
      </c>
      <c r="AD20">
        <v>6</v>
      </c>
      <c r="AE20">
        <v>3</v>
      </c>
      <c r="AG20" s="54">
        <f t="shared" si="2"/>
        <v>9</v>
      </c>
      <c r="AJ20" s="54">
        <f t="shared" si="3"/>
        <v>9</v>
      </c>
    </row>
    <row r="21" spans="1:36" x14ac:dyDescent="0.25">
      <c r="A21" s="19" t="s">
        <v>12</v>
      </c>
      <c r="B21" s="20" t="s">
        <v>64</v>
      </c>
      <c r="C21" s="35" t="s">
        <v>53</v>
      </c>
      <c r="D21" s="22">
        <v>42251</v>
      </c>
      <c r="E21" s="29" t="s">
        <v>27</v>
      </c>
      <c r="F21" s="32" t="s">
        <v>34</v>
      </c>
      <c r="G21" s="20" t="s">
        <v>65</v>
      </c>
      <c r="H21" s="25">
        <v>1.0169999999999999</v>
      </c>
      <c r="I21" s="25">
        <v>27.78</v>
      </c>
      <c r="J21" s="26" t="s">
        <v>58</v>
      </c>
      <c r="K21" s="25">
        <v>-7</v>
      </c>
      <c r="L21" s="27">
        <v>33</v>
      </c>
      <c r="R21" s="52">
        <v>6</v>
      </c>
      <c r="S21">
        <v>3</v>
      </c>
      <c r="U21" s="54">
        <f t="shared" si="0"/>
        <v>9</v>
      </c>
      <c r="V21">
        <v>7</v>
      </c>
      <c r="W21">
        <v>5</v>
      </c>
      <c r="Y21" s="54">
        <f t="shared" si="4"/>
        <v>12</v>
      </c>
      <c r="Z21">
        <v>7</v>
      </c>
      <c r="AA21">
        <v>5</v>
      </c>
      <c r="AC21" s="54">
        <f t="shared" si="1"/>
        <v>12</v>
      </c>
      <c r="AG21" s="54" t="str">
        <f t="shared" si="2"/>
        <v/>
      </c>
      <c r="AJ21" s="54" t="str">
        <f t="shared" si="3"/>
        <v/>
      </c>
    </row>
    <row r="22" spans="1:36" x14ac:dyDescent="0.25">
      <c r="A22" s="19" t="s">
        <v>12</v>
      </c>
      <c r="B22" s="20" t="s">
        <v>66</v>
      </c>
      <c r="C22" s="35" t="s">
        <v>53</v>
      </c>
      <c r="D22" s="22">
        <v>42249</v>
      </c>
      <c r="E22" s="30" t="s">
        <v>30</v>
      </c>
      <c r="F22" s="32" t="s">
        <v>34</v>
      </c>
      <c r="G22" s="20" t="s">
        <v>67</v>
      </c>
      <c r="H22" s="25">
        <v>1.01</v>
      </c>
      <c r="I22" s="25">
        <v>29.16</v>
      </c>
      <c r="J22" s="26" t="s">
        <v>58</v>
      </c>
      <c r="K22" s="25">
        <v>-11</v>
      </c>
      <c r="L22" s="27">
        <v>25</v>
      </c>
      <c r="R22" s="52">
        <v>6</v>
      </c>
      <c r="S22">
        <v>4</v>
      </c>
      <c r="U22" s="54">
        <f t="shared" si="0"/>
        <v>10</v>
      </c>
      <c r="V22">
        <v>6</v>
      </c>
      <c r="W22">
        <v>1</v>
      </c>
      <c r="Y22" s="54">
        <f t="shared" si="4"/>
        <v>7</v>
      </c>
      <c r="Z22">
        <v>6</v>
      </c>
      <c r="AA22">
        <v>2</v>
      </c>
      <c r="AC22" s="54">
        <f t="shared" si="1"/>
        <v>8</v>
      </c>
      <c r="AG22" s="54" t="str">
        <f t="shared" si="2"/>
        <v/>
      </c>
      <c r="AJ22" s="54" t="str">
        <f t="shared" si="3"/>
        <v/>
      </c>
    </row>
    <row r="23" spans="1:36" x14ac:dyDescent="0.25">
      <c r="A23" s="19" t="s">
        <v>12</v>
      </c>
      <c r="B23" s="20" t="s">
        <v>68</v>
      </c>
      <c r="C23" s="35" t="s">
        <v>53</v>
      </c>
      <c r="D23" s="22">
        <v>42247</v>
      </c>
      <c r="E23" s="34" t="s">
        <v>50</v>
      </c>
      <c r="F23" s="32" t="s">
        <v>34</v>
      </c>
      <c r="G23" s="20" t="s">
        <v>69</v>
      </c>
      <c r="H23" s="25">
        <v>1.008</v>
      </c>
      <c r="I23" s="25">
        <v>51</v>
      </c>
      <c r="J23" s="26" t="s">
        <v>58</v>
      </c>
      <c r="K23" s="25">
        <v>-15</v>
      </c>
      <c r="L23" s="27">
        <v>21</v>
      </c>
      <c r="R23" s="52">
        <v>6</v>
      </c>
      <c r="S23">
        <v>1</v>
      </c>
      <c r="U23" s="54">
        <f t="shared" si="0"/>
        <v>7</v>
      </c>
      <c r="V23">
        <v>6</v>
      </c>
      <c r="W23">
        <v>1</v>
      </c>
      <c r="Y23" s="54">
        <f t="shared" si="4"/>
        <v>7</v>
      </c>
      <c r="Z23">
        <v>6</v>
      </c>
      <c r="AA23">
        <v>1</v>
      </c>
      <c r="AC23" s="54">
        <f t="shared" si="1"/>
        <v>7</v>
      </c>
      <c r="AG23" s="54" t="str">
        <f t="shared" si="2"/>
        <v/>
      </c>
      <c r="AJ23" s="54" t="str">
        <f t="shared" si="3"/>
        <v/>
      </c>
    </row>
    <row r="24" spans="1:36" x14ac:dyDescent="0.25">
      <c r="A24" s="37" t="s">
        <v>52</v>
      </c>
      <c r="B24" s="38" t="s">
        <v>12</v>
      </c>
      <c r="C24" s="21" t="s">
        <v>70</v>
      </c>
      <c r="D24" s="22">
        <v>42239</v>
      </c>
      <c r="E24" s="31" t="s">
        <v>15</v>
      </c>
      <c r="F24" s="32" t="s">
        <v>34</v>
      </c>
      <c r="G24" s="20" t="s">
        <v>71</v>
      </c>
      <c r="H24" s="25">
        <v>2.11</v>
      </c>
      <c r="I24" s="25">
        <v>1.833</v>
      </c>
      <c r="J24" s="26" t="s">
        <v>72</v>
      </c>
      <c r="K24" s="25">
        <v>4</v>
      </c>
      <c r="L24" s="27">
        <v>22</v>
      </c>
      <c r="R24" s="52">
        <v>7</v>
      </c>
      <c r="S24">
        <v>6</v>
      </c>
      <c r="U24" s="54">
        <f t="shared" si="0"/>
        <v>13</v>
      </c>
      <c r="V24">
        <v>6</v>
      </c>
      <c r="W24">
        <v>3</v>
      </c>
      <c r="Y24" s="54">
        <f t="shared" si="4"/>
        <v>9</v>
      </c>
      <c r="AC24" s="54" t="str">
        <f t="shared" si="1"/>
        <v/>
      </c>
      <c r="AG24" s="54" t="str">
        <f t="shared" si="2"/>
        <v/>
      </c>
      <c r="AJ24" s="54" t="str">
        <f t="shared" si="3"/>
        <v/>
      </c>
    </row>
    <row r="25" spans="1:36" x14ac:dyDescent="0.25">
      <c r="A25" s="19" t="s">
        <v>12</v>
      </c>
      <c r="B25" s="20" t="s">
        <v>73</v>
      </c>
      <c r="C25" s="21" t="s">
        <v>70</v>
      </c>
      <c r="D25" s="22">
        <v>42238</v>
      </c>
      <c r="E25" s="23" t="s">
        <v>20</v>
      </c>
      <c r="F25" s="32" t="s">
        <v>34</v>
      </c>
      <c r="G25" s="20" t="s">
        <v>74</v>
      </c>
      <c r="H25" s="25">
        <v>1.121</v>
      </c>
      <c r="I25" s="25">
        <v>7.83</v>
      </c>
      <c r="J25" s="26" t="s">
        <v>22</v>
      </c>
      <c r="K25" s="25">
        <v>-3</v>
      </c>
      <c r="L25" s="27">
        <v>31</v>
      </c>
      <c r="R25" s="52">
        <v>4</v>
      </c>
      <c r="S25">
        <v>6</v>
      </c>
      <c r="U25" s="54">
        <f t="shared" si="0"/>
        <v>10</v>
      </c>
      <c r="V25">
        <v>7</v>
      </c>
      <c r="W25">
        <v>6</v>
      </c>
      <c r="Y25" s="54">
        <f t="shared" si="4"/>
        <v>13</v>
      </c>
      <c r="Z25">
        <v>6</v>
      </c>
      <c r="AA25">
        <v>2</v>
      </c>
      <c r="AC25" s="54">
        <f t="shared" si="1"/>
        <v>8</v>
      </c>
      <c r="AG25" s="54" t="str">
        <f t="shared" si="2"/>
        <v/>
      </c>
      <c r="AJ25" s="54" t="str">
        <f t="shared" si="3"/>
        <v/>
      </c>
    </row>
    <row r="26" spans="1:36" x14ac:dyDescent="0.25">
      <c r="A26" s="19" t="s">
        <v>12</v>
      </c>
      <c r="B26" s="20" t="s">
        <v>75</v>
      </c>
      <c r="C26" s="21" t="s">
        <v>70</v>
      </c>
      <c r="D26" s="22">
        <v>42237</v>
      </c>
      <c r="E26" s="28" t="s">
        <v>24</v>
      </c>
      <c r="F26" s="32" t="s">
        <v>34</v>
      </c>
      <c r="G26" s="20" t="s">
        <v>76</v>
      </c>
      <c r="H26" s="25">
        <v>1.262</v>
      </c>
      <c r="I26" s="25">
        <v>4.4000000000000004</v>
      </c>
      <c r="J26" s="26" t="s">
        <v>18</v>
      </c>
      <c r="K26" s="25">
        <v>-7</v>
      </c>
      <c r="L26" s="27">
        <v>17</v>
      </c>
      <c r="R26" s="52">
        <v>6</v>
      </c>
      <c r="S26">
        <v>4</v>
      </c>
      <c r="U26" s="54">
        <f t="shared" si="0"/>
        <v>10</v>
      </c>
      <c r="V26">
        <v>6</v>
      </c>
      <c r="W26">
        <v>1</v>
      </c>
      <c r="Y26" s="54">
        <f t="shared" si="4"/>
        <v>7</v>
      </c>
      <c r="AC26" s="54" t="str">
        <f t="shared" si="1"/>
        <v/>
      </c>
      <c r="AG26" s="54" t="str">
        <f t="shared" si="2"/>
        <v/>
      </c>
      <c r="AJ26" s="54" t="str">
        <f t="shared" si="3"/>
        <v/>
      </c>
    </row>
    <row r="27" spans="1:36" x14ac:dyDescent="0.25">
      <c r="A27" s="19" t="s">
        <v>12</v>
      </c>
      <c r="B27" s="20" t="s">
        <v>77</v>
      </c>
      <c r="C27" s="21" t="s">
        <v>70</v>
      </c>
      <c r="D27" s="22">
        <v>42236</v>
      </c>
      <c r="E27" s="29" t="s">
        <v>27</v>
      </c>
      <c r="F27" s="32" t="s">
        <v>34</v>
      </c>
      <c r="G27" s="20" t="s">
        <v>78</v>
      </c>
      <c r="H27" s="25">
        <v>1.071</v>
      </c>
      <c r="I27" s="25">
        <v>11.59</v>
      </c>
      <c r="J27" s="26" t="s">
        <v>22</v>
      </c>
      <c r="K27" s="25">
        <v>-1</v>
      </c>
      <c r="L27" s="27">
        <v>27</v>
      </c>
      <c r="R27" s="52">
        <v>6</v>
      </c>
      <c r="S27">
        <v>4</v>
      </c>
      <c r="U27" s="54">
        <f t="shared" si="0"/>
        <v>10</v>
      </c>
      <c r="V27">
        <v>2</v>
      </c>
      <c r="W27">
        <v>6</v>
      </c>
      <c r="Y27" s="54">
        <f t="shared" si="4"/>
        <v>8</v>
      </c>
      <c r="Z27">
        <v>6</v>
      </c>
      <c r="AA27">
        <v>3</v>
      </c>
      <c r="AC27" s="54">
        <f t="shared" si="1"/>
        <v>9</v>
      </c>
      <c r="AG27" s="54" t="str">
        <f t="shared" si="2"/>
        <v/>
      </c>
      <c r="AJ27" s="54" t="str">
        <f t="shared" si="3"/>
        <v/>
      </c>
    </row>
    <row r="28" spans="1:36" x14ac:dyDescent="0.25">
      <c r="A28" s="19" t="s">
        <v>12</v>
      </c>
      <c r="B28" s="20" t="s">
        <v>79</v>
      </c>
      <c r="C28" s="21" t="s">
        <v>70</v>
      </c>
      <c r="D28" s="22">
        <v>42235</v>
      </c>
      <c r="E28" s="30" t="s">
        <v>30</v>
      </c>
      <c r="F28" s="32" t="s">
        <v>34</v>
      </c>
      <c r="G28" s="20" t="s">
        <v>80</v>
      </c>
      <c r="H28" s="25">
        <v>1.0329999999999999</v>
      </c>
      <c r="I28" s="25">
        <v>17.649999999999999</v>
      </c>
      <c r="J28" s="26" t="s">
        <v>18</v>
      </c>
      <c r="K28" s="25">
        <v>-6</v>
      </c>
      <c r="L28" s="27">
        <v>20</v>
      </c>
      <c r="R28" s="52">
        <v>7</v>
      </c>
      <c r="S28">
        <v>5</v>
      </c>
      <c r="U28" s="54">
        <f t="shared" si="0"/>
        <v>12</v>
      </c>
      <c r="V28">
        <v>6</v>
      </c>
      <c r="W28">
        <v>2</v>
      </c>
      <c r="Y28" s="54">
        <f t="shared" si="4"/>
        <v>8</v>
      </c>
      <c r="AC28" s="54" t="str">
        <f t="shared" si="1"/>
        <v/>
      </c>
      <c r="AG28" s="54" t="str">
        <f t="shared" si="2"/>
        <v/>
      </c>
      <c r="AJ28" s="54" t="str">
        <f t="shared" si="3"/>
        <v/>
      </c>
    </row>
    <row r="29" spans="1:36" x14ac:dyDescent="0.25">
      <c r="A29" s="37" t="s">
        <v>13</v>
      </c>
      <c r="B29" s="38" t="s">
        <v>12</v>
      </c>
      <c r="C29" s="21" t="s">
        <v>81</v>
      </c>
      <c r="D29" s="22">
        <v>42232</v>
      </c>
      <c r="E29" s="31" t="s">
        <v>15</v>
      </c>
      <c r="F29" s="32" t="s">
        <v>34</v>
      </c>
      <c r="G29" s="20" t="s">
        <v>82</v>
      </c>
      <c r="H29" s="25">
        <v>2.99</v>
      </c>
      <c r="I29" s="25">
        <v>1.4590000000000001</v>
      </c>
      <c r="J29" s="26" t="s">
        <v>83</v>
      </c>
      <c r="K29" s="25">
        <v>3</v>
      </c>
      <c r="L29" s="27">
        <v>29</v>
      </c>
      <c r="R29" s="52">
        <v>6</v>
      </c>
      <c r="S29">
        <v>4</v>
      </c>
      <c r="U29" s="54">
        <f t="shared" si="0"/>
        <v>10</v>
      </c>
      <c r="V29">
        <v>4</v>
      </c>
      <c r="W29">
        <v>6</v>
      </c>
      <c r="Y29" s="54">
        <f t="shared" si="4"/>
        <v>10</v>
      </c>
      <c r="Z29">
        <v>6</v>
      </c>
      <c r="AA29">
        <v>3</v>
      </c>
      <c r="AC29" s="54">
        <f t="shared" si="1"/>
        <v>9</v>
      </c>
      <c r="AG29" s="54" t="str">
        <f t="shared" si="2"/>
        <v/>
      </c>
      <c r="AJ29" s="54" t="str">
        <f t="shared" si="3"/>
        <v/>
      </c>
    </row>
    <row r="30" spans="1:36" x14ac:dyDescent="0.25">
      <c r="A30" s="19" t="s">
        <v>12</v>
      </c>
      <c r="B30" s="20" t="s">
        <v>84</v>
      </c>
      <c r="C30" s="21" t="s">
        <v>81</v>
      </c>
      <c r="D30" s="22">
        <v>42231</v>
      </c>
      <c r="E30" s="23" t="s">
        <v>20</v>
      </c>
      <c r="F30" s="32" t="s">
        <v>34</v>
      </c>
      <c r="G30" s="20" t="s">
        <v>85</v>
      </c>
      <c r="H30" s="25">
        <v>1.056</v>
      </c>
      <c r="I30" s="25">
        <v>13.84</v>
      </c>
      <c r="J30" s="26" t="s">
        <v>18</v>
      </c>
      <c r="K30" s="25">
        <v>-4</v>
      </c>
      <c r="L30" s="27">
        <v>20</v>
      </c>
      <c r="R30" s="52">
        <v>6</v>
      </c>
      <c r="S30">
        <v>4</v>
      </c>
      <c r="U30" s="54">
        <f t="shared" si="0"/>
        <v>10</v>
      </c>
      <c r="V30">
        <v>6</v>
      </c>
      <c r="W30">
        <v>4</v>
      </c>
      <c r="Y30" s="54">
        <f t="shared" si="4"/>
        <v>10</v>
      </c>
      <c r="AC30" s="54" t="str">
        <f t="shared" si="1"/>
        <v/>
      </c>
      <c r="AG30" s="54" t="str">
        <f t="shared" si="2"/>
        <v/>
      </c>
      <c r="AJ30" s="54" t="str">
        <f t="shared" si="3"/>
        <v/>
      </c>
    </row>
    <row r="31" spans="1:36" x14ac:dyDescent="0.25">
      <c r="A31" s="19" t="s">
        <v>12</v>
      </c>
      <c r="B31" s="20" t="s">
        <v>86</v>
      </c>
      <c r="C31" s="21" t="s">
        <v>81</v>
      </c>
      <c r="D31" s="22">
        <v>42230</v>
      </c>
      <c r="E31" s="28" t="s">
        <v>24</v>
      </c>
      <c r="F31" s="32" t="s">
        <v>34</v>
      </c>
      <c r="G31" s="20" t="s">
        <v>87</v>
      </c>
      <c r="H31" s="25">
        <v>1.04</v>
      </c>
      <c r="I31" s="25">
        <v>17.22</v>
      </c>
      <c r="J31" s="26" t="s">
        <v>22</v>
      </c>
      <c r="K31" s="25">
        <v>-4</v>
      </c>
      <c r="L31" s="27">
        <v>32</v>
      </c>
      <c r="R31" s="52">
        <v>5</v>
      </c>
      <c r="S31">
        <v>7</v>
      </c>
      <c r="U31" s="54">
        <f t="shared" si="0"/>
        <v>12</v>
      </c>
      <c r="V31">
        <v>7</v>
      </c>
      <c r="W31">
        <v>6</v>
      </c>
      <c r="Y31" s="54">
        <f t="shared" si="4"/>
        <v>13</v>
      </c>
      <c r="Z31">
        <v>6</v>
      </c>
      <c r="AA31">
        <v>1</v>
      </c>
      <c r="AC31" s="54">
        <f t="shared" si="1"/>
        <v>7</v>
      </c>
      <c r="AG31" s="54" t="str">
        <f t="shared" si="2"/>
        <v/>
      </c>
      <c r="AJ31" s="54" t="str">
        <f t="shared" si="3"/>
        <v/>
      </c>
    </row>
    <row r="32" spans="1:36" x14ac:dyDescent="0.25">
      <c r="A32" s="19" t="s">
        <v>12</v>
      </c>
      <c r="B32" s="20" t="s">
        <v>88</v>
      </c>
      <c r="C32" s="21" t="s">
        <v>81</v>
      </c>
      <c r="D32" s="22">
        <v>42229</v>
      </c>
      <c r="E32" s="29" t="s">
        <v>27</v>
      </c>
      <c r="F32" s="32" t="s">
        <v>34</v>
      </c>
      <c r="G32" s="20" t="s">
        <v>42</v>
      </c>
      <c r="H32" s="25">
        <v>1.05</v>
      </c>
      <c r="I32" s="25">
        <v>14.88</v>
      </c>
      <c r="J32" s="26" t="s">
        <v>18</v>
      </c>
      <c r="K32" s="25">
        <v>-9</v>
      </c>
      <c r="L32" s="27">
        <v>15</v>
      </c>
      <c r="R32" s="52">
        <v>6</v>
      </c>
      <c r="S32">
        <v>2</v>
      </c>
      <c r="U32" s="54">
        <f t="shared" si="0"/>
        <v>8</v>
      </c>
      <c r="V32">
        <v>6</v>
      </c>
      <c r="W32">
        <v>1</v>
      </c>
      <c r="Y32" s="54">
        <f t="shared" si="4"/>
        <v>7</v>
      </c>
      <c r="AC32" s="54" t="str">
        <f t="shared" si="1"/>
        <v/>
      </c>
      <c r="AG32" s="54" t="str">
        <f t="shared" si="2"/>
        <v/>
      </c>
      <c r="AJ32" s="54" t="str">
        <f t="shared" si="3"/>
        <v/>
      </c>
    </row>
    <row r="33" spans="1:36" x14ac:dyDescent="0.25">
      <c r="A33" s="19" t="s">
        <v>12</v>
      </c>
      <c r="B33" s="20" t="s">
        <v>29</v>
      </c>
      <c r="C33" s="21" t="s">
        <v>81</v>
      </c>
      <c r="D33" s="22">
        <v>42227</v>
      </c>
      <c r="E33" s="30" t="s">
        <v>30</v>
      </c>
      <c r="F33" s="32" t="s">
        <v>34</v>
      </c>
      <c r="G33" s="20" t="s">
        <v>89</v>
      </c>
      <c r="H33" s="25">
        <v>1.0169999999999999</v>
      </c>
      <c r="I33" s="25">
        <v>24.52</v>
      </c>
      <c r="J33" s="26" t="s">
        <v>18</v>
      </c>
      <c r="K33" s="25">
        <v>-4</v>
      </c>
      <c r="L33" s="27">
        <v>22</v>
      </c>
      <c r="R33" s="52">
        <v>6</v>
      </c>
      <c r="S33">
        <v>3</v>
      </c>
      <c r="U33" s="54">
        <f t="shared" si="0"/>
        <v>9</v>
      </c>
      <c r="V33">
        <v>7</v>
      </c>
      <c r="W33">
        <v>6</v>
      </c>
      <c r="Y33" s="54">
        <f t="shared" si="4"/>
        <v>13</v>
      </c>
      <c r="AC33" s="54" t="str">
        <f t="shared" si="1"/>
        <v/>
      </c>
      <c r="AG33" s="54" t="str">
        <f t="shared" si="2"/>
        <v/>
      </c>
      <c r="AJ33" s="54" t="str">
        <f t="shared" si="3"/>
        <v/>
      </c>
    </row>
    <row r="34" spans="1:36" x14ac:dyDescent="0.25">
      <c r="A34" s="19" t="s">
        <v>12</v>
      </c>
      <c r="B34" s="20" t="s">
        <v>52</v>
      </c>
      <c r="C34" s="35" t="s">
        <v>90</v>
      </c>
      <c r="D34" s="22">
        <v>42197</v>
      </c>
      <c r="E34" s="31" t="s">
        <v>15</v>
      </c>
      <c r="F34" s="39" t="s">
        <v>91</v>
      </c>
      <c r="G34" s="20" t="s">
        <v>92</v>
      </c>
      <c r="H34" s="25">
        <v>1.746</v>
      </c>
      <c r="I34" s="25">
        <v>2.2599999999999998</v>
      </c>
      <c r="J34" s="26" t="s">
        <v>55</v>
      </c>
      <c r="K34" s="25">
        <v>-5</v>
      </c>
      <c r="L34" s="27">
        <v>45</v>
      </c>
      <c r="R34" s="52">
        <v>7</v>
      </c>
      <c r="S34">
        <v>6</v>
      </c>
      <c r="U34" s="54">
        <f t="shared" si="0"/>
        <v>13</v>
      </c>
      <c r="V34">
        <v>6</v>
      </c>
      <c r="W34">
        <v>7</v>
      </c>
      <c r="Y34" s="54">
        <f t="shared" si="4"/>
        <v>13</v>
      </c>
      <c r="Z34">
        <v>6</v>
      </c>
      <c r="AA34">
        <v>4</v>
      </c>
      <c r="AC34" s="54">
        <f t="shared" si="1"/>
        <v>10</v>
      </c>
      <c r="AD34">
        <v>6</v>
      </c>
      <c r="AE34">
        <v>3</v>
      </c>
      <c r="AG34" s="54">
        <f t="shared" si="2"/>
        <v>9</v>
      </c>
      <c r="AJ34" s="54">
        <f t="shared" si="3"/>
        <v>9</v>
      </c>
    </row>
    <row r="35" spans="1:36" x14ac:dyDescent="0.25">
      <c r="A35" s="19" t="s">
        <v>12</v>
      </c>
      <c r="B35" s="20" t="s">
        <v>93</v>
      </c>
      <c r="C35" s="35" t="s">
        <v>90</v>
      </c>
      <c r="D35" s="22">
        <v>42195</v>
      </c>
      <c r="E35" s="23" t="s">
        <v>20</v>
      </c>
      <c r="F35" s="39" t="s">
        <v>91</v>
      </c>
      <c r="G35" s="20" t="s">
        <v>94</v>
      </c>
      <c r="H35" s="25">
        <v>1.0669999999999999</v>
      </c>
      <c r="I35" s="25">
        <v>12.09</v>
      </c>
      <c r="J35" s="26" t="s">
        <v>58</v>
      </c>
      <c r="K35" s="25">
        <v>-5</v>
      </c>
      <c r="L35" s="27">
        <v>33</v>
      </c>
      <c r="R35" s="52">
        <v>7</v>
      </c>
      <c r="S35">
        <v>6</v>
      </c>
      <c r="U35" s="54">
        <f t="shared" si="0"/>
        <v>13</v>
      </c>
      <c r="V35">
        <v>6</v>
      </c>
      <c r="W35">
        <v>4</v>
      </c>
      <c r="Y35" s="54">
        <f t="shared" si="4"/>
        <v>10</v>
      </c>
      <c r="Z35">
        <v>6</v>
      </c>
      <c r="AA35">
        <v>4</v>
      </c>
      <c r="AC35" s="54">
        <f t="shared" si="1"/>
        <v>10</v>
      </c>
      <c r="AG35" s="54" t="str">
        <f t="shared" si="2"/>
        <v/>
      </c>
      <c r="AJ35" s="54" t="str">
        <f t="shared" si="3"/>
        <v/>
      </c>
    </row>
    <row r="36" spans="1:36" x14ac:dyDescent="0.25">
      <c r="A36" s="19" t="s">
        <v>12</v>
      </c>
      <c r="B36" s="20" t="s">
        <v>56</v>
      </c>
      <c r="C36" s="35" t="s">
        <v>90</v>
      </c>
      <c r="D36" s="22">
        <v>42193</v>
      </c>
      <c r="E36" s="28" t="s">
        <v>24</v>
      </c>
      <c r="F36" s="39" t="s">
        <v>91</v>
      </c>
      <c r="G36" s="20" t="s">
        <v>95</v>
      </c>
      <c r="H36" s="25">
        <v>1.083</v>
      </c>
      <c r="I36" s="25">
        <v>10.25</v>
      </c>
      <c r="J36" s="26" t="s">
        <v>58</v>
      </c>
      <c r="K36" s="25">
        <v>-6</v>
      </c>
      <c r="L36" s="27">
        <v>30</v>
      </c>
      <c r="R36" s="52">
        <v>6</v>
      </c>
      <c r="S36">
        <v>4</v>
      </c>
      <c r="U36" s="54">
        <f t="shared" si="0"/>
        <v>10</v>
      </c>
      <c r="V36">
        <v>6</v>
      </c>
      <c r="W36">
        <v>4</v>
      </c>
      <c r="Y36" s="54">
        <f t="shared" si="4"/>
        <v>10</v>
      </c>
      <c r="Z36">
        <v>6</v>
      </c>
      <c r="AA36">
        <v>4</v>
      </c>
      <c r="AC36" s="54">
        <f t="shared" si="1"/>
        <v>10</v>
      </c>
      <c r="AG36" s="54" t="str">
        <f t="shared" si="2"/>
        <v/>
      </c>
      <c r="AJ36" s="54" t="str">
        <f t="shared" si="3"/>
        <v/>
      </c>
    </row>
    <row r="37" spans="1:36" x14ac:dyDescent="0.25">
      <c r="A37" s="19" t="s">
        <v>12</v>
      </c>
      <c r="B37" s="20" t="s">
        <v>96</v>
      </c>
      <c r="C37" s="35" t="s">
        <v>90</v>
      </c>
      <c r="D37" s="22">
        <v>42192</v>
      </c>
      <c r="E37" s="36" t="s">
        <v>62</v>
      </c>
      <c r="F37" s="39" t="s">
        <v>91</v>
      </c>
      <c r="G37" s="20" t="s">
        <v>97</v>
      </c>
      <c r="H37" s="25">
        <v>1.038</v>
      </c>
      <c r="I37" s="25">
        <v>17</v>
      </c>
      <c r="J37" s="26" t="s">
        <v>98</v>
      </c>
      <c r="K37" s="25">
        <v>-7</v>
      </c>
      <c r="L37" s="27">
        <v>55</v>
      </c>
      <c r="R37" s="52">
        <v>6</v>
      </c>
      <c r="S37">
        <v>7</v>
      </c>
      <c r="U37" s="54">
        <f t="shared" si="0"/>
        <v>13</v>
      </c>
      <c r="V37">
        <v>6</v>
      </c>
      <c r="W37">
        <v>7</v>
      </c>
      <c r="Y37" s="54">
        <f t="shared" si="4"/>
        <v>13</v>
      </c>
      <c r="Z37">
        <v>6</v>
      </c>
      <c r="AA37">
        <v>1</v>
      </c>
      <c r="AC37" s="54">
        <f t="shared" si="1"/>
        <v>7</v>
      </c>
      <c r="AD37">
        <v>6</v>
      </c>
      <c r="AE37">
        <v>4</v>
      </c>
      <c r="AG37" s="54">
        <f t="shared" si="2"/>
        <v>10</v>
      </c>
      <c r="AH37">
        <v>7</v>
      </c>
      <c r="AI37">
        <v>5</v>
      </c>
      <c r="AJ37" s="54">
        <f t="shared" si="3"/>
        <v>17</v>
      </c>
    </row>
    <row r="38" spans="1:36" x14ac:dyDescent="0.25">
      <c r="A38" s="19" t="s">
        <v>12</v>
      </c>
      <c r="B38" s="20" t="s">
        <v>99</v>
      </c>
      <c r="C38" s="35" t="s">
        <v>90</v>
      </c>
      <c r="D38" s="22">
        <v>42188</v>
      </c>
      <c r="E38" s="29" t="s">
        <v>27</v>
      </c>
      <c r="F38" s="39" t="s">
        <v>91</v>
      </c>
      <c r="G38" s="20" t="s">
        <v>100</v>
      </c>
      <c r="H38" s="25">
        <v>1.04</v>
      </c>
      <c r="I38" s="25">
        <v>17</v>
      </c>
      <c r="J38" s="26" t="s">
        <v>58</v>
      </c>
      <c r="K38" s="25">
        <v>-9</v>
      </c>
      <c r="L38" s="27">
        <v>27</v>
      </c>
      <c r="R38" s="52">
        <v>6</v>
      </c>
      <c r="S38">
        <v>3</v>
      </c>
      <c r="U38" s="54">
        <f t="shared" si="0"/>
        <v>9</v>
      </c>
      <c r="V38">
        <v>6</v>
      </c>
      <c r="W38">
        <v>3</v>
      </c>
      <c r="Y38" s="54">
        <f t="shared" si="4"/>
        <v>9</v>
      </c>
      <c r="Z38">
        <v>6</v>
      </c>
      <c r="AA38">
        <v>3</v>
      </c>
      <c r="AC38" s="54">
        <f t="shared" si="1"/>
        <v>9</v>
      </c>
      <c r="AG38" s="54" t="str">
        <f t="shared" si="2"/>
        <v/>
      </c>
      <c r="AJ38" s="54" t="str">
        <f t="shared" si="3"/>
        <v/>
      </c>
    </row>
    <row r="39" spans="1:36" x14ac:dyDescent="0.25">
      <c r="A39" s="19" t="s">
        <v>12</v>
      </c>
      <c r="B39" s="20" t="s">
        <v>101</v>
      </c>
      <c r="C39" s="35" t="s">
        <v>90</v>
      </c>
      <c r="D39" s="22">
        <v>42186</v>
      </c>
      <c r="E39" s="30" t="s">
        <v>30</v>
      </c>
      <c r="F39" s="39" t="s">
        <v>91</v>
      </c>
      <c r="G39" s="20" t="s">
        <v>102</v>
      </c>
      <c r="H39" s="25">
        <v>1.014</v>
      </c>
      <c r="I39" s="25">
        <v>25.99</v>
      </c>
      <c r="J39" s="26" t="s">
        <v>58</v>
      </c>
      <c r="K39" s="25">
        <v>-9</v>
      </c>
      <c r="L39" s="27">
        <v>27</v>
      </c>
      <c r="R39" s="52">
        <v>6</v>
      </c>
      <c r="S39">
        <v>4</v>
      </c>
      <c r="U39" s="54">
        <f t="shared" si="0"/>
        <v>10</v>
      </c>
      <c r="V39">
        <v>6</v>
      </c>
      <c r="W39">
        <v>2</v>
      </c>
      <c r="Y39" s="54">
        <f t="shared" si="4"/>
        <v>8</v>
      </c>
      <c r="Z39">
        <v>6</v>
      </c>
      <c r="AA39">
        <v>3</v>
      </c>
      <c r="AC39" s="54">
        <f t="shared" si="1"/>
        <v>9</v>
      </c>
      <c r="AG39" s="54" t="str">
        <f t="shared" si="2"/>
        <v/>
      </c>
      <c r="AJ39" s="54" t="str">
        <f t="shared" si="3"/>
        <v/>
      </c>
    </row>
    <row r="40" spans="1:36" x14ac:dyDescent="0.25">
      <c r="A40" s="19" t="s">
        <v>12</v>
      </c>
      <c r="B40" s="20" t="s">
        <v>103</v>
      </c>
      <c r="C40" s="35" t="s">
        <v>90</v>
      </c>
      <c r="D40" s="22">
        <v>42184</v>
      </c>
      <c r="E40" s="34" t="s">
        <v>50</v>
      </c>
      <c r="F40" s="39" t="s">
        <v>91</v>
      </c>
      <c r="G40" s="20" t="s">
        <v>95</v>
      </c>
      <c r="H40" s="25">
        <v>1.03</v>
      </c>
      <c r="I40" s="25">
        <v>17.5</v>
      </c>
      <c r="J40" s="26" t="s">
        <v>58</v>
      </c>
      <c r="K40" s="25">
        <v>-6</v>
      </c>
      <c r="L40" s="27">
        <v>30</v>
      </c>
      <c r="R40" s="52">
        <v>6</v>
      </c>
      <c r="S40">
        <v>4</v>
      </c>
      <c r="U40" s="54">
        <f t="shared" si="0"/>
        <v>10</v>
      </c>
      <c r="V40">
        <v>6</v>
      </c>
      <c r="W40">
        <v>4</v>
      </c>
      <c r="Y40" s="54">
        <f t="shared" si="4"/>
        <v>10</v>
      </c>
      <c r="Z40">
        <v>6</v>
      </c>
      <c r="AA40">
        <v>4</v>
      </c>
      <c r="AC40" s="54">
        <f t="shared" si="1"/>
        <v>10</v>
      </c>
      <c r="AG40" s="54" t="str">
        <f t="shared" si="2"/>
        <v/>
      </c>
      <c r="AJ40" s="54" t="str">
        <f t="shared" si="3"/>
        <v/>
      </c>
    </row>
    <row r="41" spans="1:36" x14ac:dyDescent="0.25">
      <c r="A41" s="37" t="s">
        <v>104</v>
      </c>
      <c r="B41" s="38" t="s">
        <v>12</v>
      </c>
      <c r="C41" s="35" t="s">
        <v>105</v>
      </c>
      <c r="D41" s="22">
        <v>42162</v>
      </c>
      <c r="E41" s="31" t="s">
        <v>15</v>
      </c>
      <c r="F41" s="40" t="s">
        <v>106</v>
      </c>
      <c r="G41" s="20" t="s">
        <v>107</v>
      </c>
      <c r="H41" s="25">
        <v>6.3</v>
      </c>
      <c r="I41" s="25">
        <v>1.1679999999999999</v>
      </c>
      <c r="J41" s="26" t="s">
        <v>108</v>
      </c>
      <c r="K41" s="25">
        <v>5</v>
      </c>
      <c r="L41" s="27">
        <v>39</v>
      </c>
      <c r="R41" s="52">
        <v>4</v>
      </c>
      <c r="S41">
        <v>6</v>
      </c>
      <c r="U41" s="54">
        <f t="shared" si="0"/>
        <v>10</v>
      </c>
      <c r="V41">
        <v>6</v>
      </c>
      <c r="W41">
        <v>4</v>
      </c>
      <c r="Y41" s="54">
        <f t="shared" si="4"/>
        <v>10</v>
      </c>
      <c r="Z41">
        <v>6</v>
      </c>
      <c r="AA41">
        <v>3</v>
      </c>
      <c r="AC41" s="54">
        <f t="shared" si="1"/>
        <v>9</v>
      </c>
      <c r="AD41">
        <v>6</v>
      </c>
      <c r="AE41">
        <v>4</v>
      </c>
      <c r="AG41" s="54">
        <f t="shared" si="2"/>
        <v>10</v>
      </c>
      <c r="AJ41" s="54">
        <f t="shared" si="3"/>
        <v>10</v>
      </c>
    </row>
    <row r="42" spans="1:36" x14ac:dyDescent="0.25">
      <c r="A42" s="19" t="s">
        <v>12</v>
      </c>
      <c r="B42" s="20" t="s">
        <v>35</v>
      </c>
      <c r="C42" s="35" t="s">
        <v>105</v>
      </c>
      <c r="D42" s="22">
        <v>42161</v>
      </c>
      <c r="E42" s="23" t="s">
        <v>20</v>
      </c>
      <c r="F42" s="40" t="s">
        <v>106</v>
      </c>
      <c r="G42" s="20" t="s">
        <v>109</v>
      </c>
      <c r="H42" s="25">
        <v>1.2350000000000001</v>
      </c>
      <c r="I42" s="25">
        <v>4.87</v>
      </c>
      <c r="J42" s="26" t="s">
        <v>98</v>
      </c>
      <c r="K42" s="25">
        <v>-7</v>
      </c>
      <c r="L42" s="27">
        <v>49</v>
      </c>
      <c r="R42" s="52">
        <v>6</v>
      </c>
      <c r="S42">
        <v>3</v>
      </c>
      <c r="U42" s="54">
        <f t="shared" si="0"/>
        <v>9</v>
      </c>
      <c r="V42">
        <v>6</v>
      </c>
      <c r="W42">
        <v>3</v>
      </c>
      <c r="Y42" s="54">
        <f t="shared" si="4"/>
        <v>9</v>
      </c>
      <c r="Z42">
        <v>5</v>
      </c>
      <c r="AA42">
        <v>7</v>
      </c>
      <c r="AC42" s="54">
        <f t="shared" si="1"/>
        <v>12</v>
      </c>
      <c r="AD42">
        <v>5</v>
      </c>
      <c r="AE42">
        <v>7</v>
      </c>
      <c r="AG42" s="54">
        <f t="shared" si="2"/>
        <v>12</v>
      </c>
      <c r="AH42">
        <v>6</v>
      </c>
      <c r="AI42">
        <v>1</v>
      </c>
      <c r="AJ42" s="54">
        <f t="shared" si="3"/>
        <v>18</v>
      </c>
    </row>
    <row r="43" spans="1:36" x14ac:dyDescent="0.25">
      <c r="A43" s="19" t="s">
        <v>12</v>
      </c>
      <c r="B43" s="20" t="s">
        <v>110</v>
      </c>
      <c r="C43" s="35" t="s">
        <v>105</v>
      </c>
      <c r="D43" s="22">
        <v>42158</v>
      </c>
      <c r="E43" s="28" t="s">
        <v>24</v>
      </c>
      <c r="F43" s="40" t="s">
        <v>106</v>
      </c>
      <c r="G43" s="20" t="s">
        <v>111</v>
      </c>
      <c r="H43" s="25">
        <v>1.3759999999999999</v>
      </c>
      <c r="I43" s="25">
        <v>3.41</v>
      </c>
      <c r="J43" s="26" t="s">
        <v>58</v>
      </c>
      <c r="K43" s="25">
        <v>-10</v>
      </c>
      <c r="L43" s="27">
        <v>28</v>
      </c>
      <c r="R43" s="52">
        <v>7</v>
      </c>
      <c r="S43">
        <v>5</v>
      </c>
      <c r="U43" s="54">
        <f t="shared" si="0"/>
        <v>12</v>
      </c>
      <c r="V43">
        <v>6</v>
      </c>
      <c r="W43">
        <v>3</v>
      </c>
      <c r="Y43" s="54">
        <f t="shared" si="4"/>
        <v>9</v>
      </c>
      <c r="Z43">
        <v>6</v>
      </c>
      <c r="AA43">
        <v>1</v>
      </c>
      <c r="AC43" s="54">
        <f t="shared" si="1"/>
        <v>7</v>
      </c>
      <c r="AG43" s="54" t="str">
        <f t="shared" si="2"/>
        <v/>
      </c>
      <c r="AJ43" s="54" t="str">
        <f t="shared" si="3"/>
        <v/>
      </c>
    </row>
    <row r="44" spans="1:36" x14ac:dyDescent="0.25">
      <c r="A44" s="19" t="s">
        <v>12</v>
      </c>
      <c r="B44" s="20" t="s">
        <v>112</v>
      </c>
      <c r="C44" s="35" t="s">
        <v>105</v>
      </c>
      <c r="D44" s="22">
        <v>42156</v>
      </c>
      <c r="E44" s="36" t="s">
        <v>62</v>
      </c>
      <c r="F44" s="40" t="s">
        <v>106</v>
      </c>
      <c r="G44" s="20" t="s">
        <v>113</v>
      </c>
      <c r="H44" s="25">
        <v>1.04</v>
      </c>
      <c r="I44" s="25">
        <v>17</v>
      </c>
      <c r="J44" s="26" t="s">
        <v>58</v>
      </c>
      <c r="K44" s="25">
        <v>-12</v>
      </c>
      <c r="L44" s="27">
        <v>24</v>
      </c>
      <c r="R44" s="52">
        <v>6</v>
      </c>
      <c r="S44">
        <v>1</v>
      </c>
      <c r="U44" s="54">
        <f t="shared" si="0"/>
        <v>7</v>
      </c>
      <c r="V44">
        <v>6</v>
      </c>
      <c r="W44">
        <v>2</v>
      </c>
      <c r="Y44" s="54">
        <f t="shared" si="4"/>
        <v>8</v>
      </c>
      <c r="Z44">
        <v>6</v>
      </c>
      <c r="AA44">
        <v>3</v>
      </c>
      <c r="AC44" s="54">
        <f t="shared" si="1"/>
        <v>9</v>
      </c>
      <c r="AG44" s="54" t="str">
        <f t="shared" si="2"/>
        <v/>
      </c>
      <c r="AJ44" s="54" t="str">
        <f t="shared" si="3"/>
        <v/>
      </c>
    </row>
    <row r="45" spans="1:36" x14ac:dyDescent="0.25">
      <c r="A45" s="19" t="s">
        <v>12</v>
      </c>
      <c r="B45" s="20" t="s">
        <v>114</v>
      </c>
      <c r="C45" s="35" t="s">
        <v>105</v>
      </c>
      <c r="D45" s="22">
        <v>42154</v>
      </c>
      <c r="E45" s="29" t="s">
        <v>27</v>
      </c>
      <c r="F45" s="40" t="s">
        <v>106</v>
      </c>
      <c r="G45" s="20" t="s">
        <v>95</v>
      </c>
      <c r="H45" s="25">
        <v>1.014</v>
      </c>
      <c r="I45" s="25">
        <v>31</v>
      </c>
      <c r="J45" s="26" t="s">
        <v>58</v>
      </c>
      <c r="K45" s="25">
        <v>-6</v>
      </c>
      <c r="L45" s="27">
        <v>30</v>
      </c>
      <c r="R45" s="52">
        <v>6</v>
      </c>
      <c r="S45">
        <v>4</v>
      </c>
      <c r="U45" s="54">
        <f t="shared" si="0"/>
        <v>10</v>
      </c>
      <c r="V45">
        <v>6</v>
      </c>
      <c r="W45">
        <v>4</v>
      </c>
      <c r="Y45" s="54">
        <f t="shared" si="4"/>
        <v>10</v>
      </c>
      <c r="Z45">
        <v>6</v>
      </c>
      <c r="AA45">
        <v>4</v>
      </c>
      <c r="AC45" s="54">
        <f t="shared" si="1"/>
        <v>10</v>
      </c>
      <c r="AG45" s="54" t="str">
        <f t="shared" si="2"/>
        <v/>
      </c>
      <c r="AJ45" s="54" t="str">
        <f t="shared" si="3"/>
        <v/>
      </c>
    </row>
    <row r="46" spans="1:36" x14ac:dyDescent="0.25">
      <c r="A46" s="19" t="s">
        <v>12</v>
      </c>
      <c r="B46" s="20" t="s">
        <v>115</v>
      </c>
      <c r="C46" s="35" t="s">
        <v>105</v>
      </c>
      <c r="D46" s="22">
        <v>42152</v>
      </c>
      <c r="E46" s="30" t="s">
        <v>30</v>
      </c>
      <c r="F46" s="40" t="s">
        <v>106</v>
      </c>
      <c r="G46" s="20" t="s">
        <v>116</v>
      </c>
      <c r="H46" s="25">
        <v>1.01</v>
      </c>
      <c r="I46" s="25">
        <v>34</v>
      </c>
      <c r="J46" s="26" t="s">
        <v>58</v>
      </c>
      <c r="K46" s="25">
        <v>-9</v>
      </c>
      <c r="L46" s="27">
        <v>27</v>
      </c>
      <c r="R46" s="52">
        <v>6</v>
      </c>
      <c r="S46">
        <v>1</v>
      </c>
      <c r="U46" s="54">
        <f t="shared" si="0"/>
        <v>7</v>
      </c>
      <c r="V46">
        <v>6</v>
      </c>
      <c r="W46">
        <v>4</v>
      </c>
      <c r="Y46" s="54">
        <f t="shared" si="4"/>
        <v>10</v>
      </c>
      <c r="Z46">
        <v>6</v>
      </c>
      <c r="AA46">
        <v>4</v>
      </c>
      <c r="AC46" s="54">
        <f t="shared" si="1"/>
        <v>10</v>
      </c>
      <c r="AG46" s="54" t="str">
        <f t="shared" si="2"/>
        <v/>
      </c>
      <c r="AJ46" s="54" t="str">
        <f t="shared" si="3"/>
        <v/>
      </c>
    </row>
    <row r="47" spans="1:36" x14ac:dyDescent="0.25">
      <c r="A47" s="19" t="s">
        <v>12</v>
      </c>
      <c r="B47" s="20" t="s">
        <v>101</v>
      </c>
      <c r="C47" s="35" t="s">
        <v>105</v>
      </c>
      <c r="D47" s="22">
        <v>42150</v>
      </c>
      <c r="E47" s="34" t="s">
        <v>50</v>
      </c>
      <c r="F47" s="40" t="s">
        <v>106</v>
      </c>
      <c r="G47" s="20" t="s">
        <v>117</v>
      </c>
      <c r="H47" s="25">
        <v>1.01</v>
      </c>
      <c r="I47" s="25">
        <v>29.16</v>
      </c>
      <c r="J47" s="26" t="s">
        <v>58</v>
      </c>
      <c r="K47" s="25">
        <v>-10</v>
      </c>
      <c r="L47" s="27">
        <v>28</v>
      </c>
      <c r="R47" s="52">
        <v>6</v>
      </c>
      <c r="S47">
        <v>2</v>
      </c>
      <c r="U47" s="54">
        <f t="shared" si="0"/>
        <v>8</v>
      </c>
      <c r="V47">
        <v>7</v>
      </c>
      <c r="W47">
        <v>5</v>
      </c>
      <c r="Y47" s="54">
        <f t="shared" si="4"/>
        <v>12</v>
      </c>
      <c r="Z47">
        <v>6</v>
      </c>
      <c r="AA47">
        <v>2</v>
      </c>
      <c r="AC47" s="54">
        <f t="shared" si="1"/>
        <v>8</v>
      </c>
      <c r="AG47" s="54" t="str">
        <f t="shared" si="2"/>
        <v/>
      </c>
      <c r="AJ47" s="54" t="str">
        <f t="shared" si="3"/>
        <v/>
      </c>
    </row>
    <row r="48" spans="1:36" x14ac:dyDescent="0.25">
      <c r="A48" s="19" t="s">
        <v>12</v>
      </c>
      <c r="B48" s="20" t="s">
        <v>52</v>
      </c>
      <c r="C48" s="21" t="s">
        <v>118</v>
      </c>
      <c r="D48" s="22">
        <v>42141</v>
      </c>
      <c r="E48" s="31" t="s">
        <v>15</v>
      </c>
      <c r="F48" s="40" t="s">
        <v>106</v>
      </c>
      <c r="G48" s="20" t="s">
        <v>119</v>
      </c>
      <c r="H48" s="25">
        <v>1.333</v>
      </c>
      <c r="I48" s="25">
        <v>3.71</v>
      </c>
      <c r="J48" s="26" t="s">
        <v>18</v>
      </c>
      <c r="K48" s="25">
        <v>-5</v>
      </c>
      <c r="L48" s="27">
        <v>19</v>
      </c>
      <c r="R48" s="52">
        <v>6</v>
      </c>
      <c r="S48">
        <v>4</v>
      </c>
      <c r="U48" s="54">
        <f t="shared" si="0"/>
        <v>10</v>
      </c>
      <c r="V48">
        <v>6</v>
      </c>
      <c r="W48">
        <v>3</v>
      </c>
      <c r="Y48" s="54">
        <f t="shared" si="4"/>
        <v>9</v>
      </c>
      <c r="AC48" s="54" t="str">
        <f t="shared" si="1"/>
        <v/>
      </c>
      <c r="AG48" s="54" t="str">
        <f t="shared" si="2"/>
        <v/>
      </c>
      <c r="AJ48" s="54" t="str">
        <f t="shared" si="3"/>
        <v/>
      </c>
    </row>
    <row r="49" spans="1:36" x14ac:dyDescent="0.25">
      <c r="A49" s="19" t="s">
        <v>12</v>
      </c>
      <c r="B49" s="20" t="s">
        <v>120</v>
      </c>
      <c r="C49" s="21" t="s">
        <v>118</v>
      </c>
      <c r="D49" s="22">
        <v>42140</v>
      </c>
      <c r="E49" s="23" t="s">
        <v>20</v>
      </c>
      <c r="F49" s="40" t="s">
        <v>106</v>
      </c>
      <c r="G49" s="20" t="s">
        <v>85</v>
      </c>
      <c r="H49" s="25">
        <v>1.1639999999999999</v>
      </c>
      <c r="I49" s="25">
        <v>6.23</v>
      </c>
      <c r="J49" s="26" t="s">
        <v>18</v>
      </c>
      <c r="K49" s="25">
        <v>-4</v>
      </c>
      <c r="L49" s="27">
        <v>20</v>
      </c>
      <c r="R49" s="52">
        <v>6</v>
      </c>
      <c r="S49">
        <v>4</v>
      </c>
      <c r="U49" s="54">
        <f t="shared" si="0"/>
        <v>10</v>
      </c>
      <c r="V49">
        <v>6</v>
      </c>
      <c r="W49">
        <v>4</v>
      </c>
      <c r="Y49" s="54">
        <f t="shared" si="4"/>
        <v>10</v>
      </c>
      <c r="AC49" s="54" t="str">
        <f t="shared" si="1"/>
        <v/>
      </c>
      <c r="AG49" s="54" t="str">
        <f t="shared" si="2"/>
        <v/>
      </c>
      <c r="AJ49" s="54" t="str">
        <f t="shared" si="3"/>
        <v/>
      </c>
    </row>
    <row r="50" spans="1:36" x14ac:dyDescent="0.25">
      <c r="A50" s="19" t="s">
        <v>12</v>
      </c>
      <c r="B50" s="20" t="s">
        <v>121</v>
      </c>
      <c r="C50" s="21" t="s">
        <v>118</v>
      </c>
      <c r="D50" s="22">
        <v>42139</v>
      </c>
      <c r="E50" s="28" t="s">
        <v>24</v>
      </c>
      <c r="F50" s="40" t="s">
        <v>106</v>
      </c>
      <c r="G50" s="20" t="s">
        <v>122</v>
      </c>
      <c r="H50" s="25">
        <v>1.27</v>
      </c>
      <c r="I50" s="25">
        <v>4.3</v>
      </c>
      <c r="J50" s="26" t="s">
        <v>22</v>
      </c>
      <c r="K50" s="25">
        <v>-5</v>
      </c>
      <c r="L50" s="27">
        <v>25</v>
      </c>
      <c r="R50" s="52">
        <v>6</v>
      </c>
      <c r="S50">
        <v>3</v>
      </c>
      <c r="U50" s="54">
        <f t="shared" si="0"/>
        <v>9</v>
      </c>
      <c r="V50">
        <v>3</v>
      </c>
      <c r="W50">
        <v>6</v>
      </c>
      <c r="Y50" s="54">
        <f t="shared" si="4"/>
        <v>9</v>
      </c>
      <c r="Z50">
        <v>6</v>
      </c>
      <c r="AA50">
        <v>1</v>
      </c>
      <c r="AC50" s="54">
        <f t="shared" si="1"/>
        <v>7</v>
      </c>
      <c r="AG50" s="54" t="str">
        <f t="shared" si="2"/>
        <v/>
      </c>
      <c r="AJ50" s="54" t="str">
        <f t="shared" si="3"/>
        <v/>
      </c>
    </row>
    <row r="51" spans="1:36" x14ac:dyDescent="0.25">
      <c r="A51" s="19" t="s">
        <v>12</v>
      </c>
      <c r="B51" s="20" t="s">
        <v>123</v>
      </c>
      <c r="C51" s="21" t="s">
        <v>118</v>
      </c>
      <c r="D51" s="22">
        <v>42138</v>
      </c>
      <c r="E51" s="29" t="s">
        <v>27</v>
      </c>
      <c r="F51" s="40" t="s">
        <v>106</v>
      </c>
      <c r="G51" s="20" t="s">
        <v>124</v>
      </c>
      <c r="H51" s="25">
        <v>1.0249999999999999</v>
      </c>
      <c r="I51" s="25">
        <v>21</v>
      </c>
      <c r="J51" s="26" t="s">
        <v>22</v>
      </c>
      <c r="K51" s="25">
        <v>-5</v>
      </c>
      <c r="L51" s="27">
        <v>29</v>
      </c>
      <c r="R51" s="52">
        <v>5</v>
      </c>
      <c r="S51">
        <v>7</v>
      </c>
      <c r="U51" s="54">
        <f t="shared" si="0"/>
        <v>12</v>
      </c>
      <c r="V51">
        <v>6</v>
      </c>
      <c r="W51">
        <v>2</v>
      </c>
      <c r="Y51" s="54">
        <f t="shared" si="4"/>
        <v>8</v>
      </c>
      <c r="Z51">
        <v>6</v>
      </c>
      <c r="AA51">
        <v>3</v>
      </c>
      <c r="AC51" s="54">
        <f t="shared" si="1"/>
        <v>9</v>
      </c>
      <c r="AG51" s="54" t="str">
        <f t="shared" si="2"/>
        <v/>
      </c>
      <c r="AJ51" s="54" t="str">
        <f t="shared" si="3"/>
        <v/>
      </c>
    </row>
    <row r="52" spans="1:36" x14ac:dyDescent="0.25">
      <c r="A52" s="19" t="s">
        <v>12</v>
      </c>
      <c r="B52" s="20" t="s">
        <v>125</v>
      </c>
      <c r="C52" s="21" t="s">
        <v>118</v>
      </c>
      <c r="D52" s="22">
        <v>42136</v>
      </c>
      <c r="E52" s="30" t="s">
        <v>30</v>
      </c>
      <c r="F52" s="40" t="s">
        <v>106</v>
      </c>
      <c r="G52" s="20" t="s">
        <v>126</v>
      </c>
      <c r="H52" s="25">
        <v>1.05</v>
      </c>
      <c r="I52" s="25">
        <v>13</v>
      </c>
      <c r="J52" s="26" t="s">
        <v>22</v>
      </c>
      <c r="K52" s="25">
        <v>-7</v>
      </c>
      <c r="L52" s="27">
        <v>29</v>
      </c>
      <c r="R52" s="52">
        <v>6</v>
      </c>
      <c r="S52">
        <v>1</v>
      </c>
      <c r="U52" s="54">
        <f t="shared" si="0"/>
        <v>7</v>
      </c>
      <c r="V52">
        <v>6</v>
      </c>
      <c r="W52">
        <v>7</v>
      </c>
      <c r="Y52" s="54">
        <f t="shared" si="4"/>
        <v>13</v>
      </c>
      <c r="Z52">
        <v>6</v>
      </c>
      <c r="AA52">
        <v>3</v>
      </c>
      <c r="AC52" s="54">
        <f t="shared" si="1"/>
        <v>9</v>
      </c>
      <c r="AG52" s="54" t="str">
        <f t="shared" si="2"/>
        <v/>
      </c>
      <c r="AJ52" s="54" t="str">
        <f t="shared" si="3"/>
        <v/>
      </c>
    </row>
    <row r="53" spans="1:36" x14ac:dyDescent="0.25">
      <c r="A53" s="19" t="s">
        <v>12</v>
      </c>
      <c r="B53" s="20" t="s">
        <v>127</v>
      </c>
      <c r="C53" s="21" t="s">
        <v>128</v>
      </c>
      <c r="D53" s="22">
        <v>42113</v>
      </c>
      <c r="E53" s="31" t="s">
        <v>15</v>
      </c>
      <c r="F53" s="40" t="s">
        <v>106</v>
      </c>
      <c r="G53" s="20" t="s">
        <v>129</v>
      </c>
      <c r="H53" s="25">
        <v>1.1180000000000001</v>
      </c>
      <c r="I53" s="25">
        <v>8.01</v>
      </c>
      <c r="J53" s="26" t="s">
        <v>22</v>
      </c>
      <c r="K53" s="25">
        <v>-3</v>
      </c>
      <c r="L53" s="27">
        <v>31</v>
      </c>
      <c r="R53" s="52">
        <v>7</v>
      </c>
      <c r="S53">
        <v>5</v>
      </c>
      <c r="U53" s="54">
        <f t="shared" si="0"/>
        <v>12</v>
      </c>
      <c r="V53">
        <v>4</v>
      </c>
      <c r="W53">
        <v>6</v>
      </c>
      <c r="Y53" s="54">
        <f t="shared" si="4"/>
        <v>10</v>
      </c>
      <c r="Z53">
        <v>6</v>
      </c>
      <c r="AA53">
        <v>3</v>
      </c>
      <c r="AC53" s="54">
        <f t="shared" si="1"/>
        <v>9</v>
      </c>
      <c r="AG53" s="54" t="str">
        <f t="shared" si="2"/>
        <v/>
      </c>
      <c r="AJ53" s="54" t="str">
        <f t="shared" si="3"/>
        <v/>
      </c>
    </row>
    <row r="54" spans="1:36" x14ac:dyDescent="0.25">
      <c r="A54" s="19" t="s">
        <v>12</v>
      </c>
      <c r="B54" s="20" t="s">
        <v>43</v>
      </c>
      <c r="C54" s="21" t="s">
        <v>128</v>
      </c>
      <c r="D54" s="22">
        <v>42112</v>
      </c>
      <c r="E54" s="23" t="s">
        <v>20</v>
      </c>
      <c r="F54" s="40" t="s">
        <v>106</v>
      </c>
      <c r="G54" s="20" t="s">
        <v>130</v>
      </c>
      <c r="H54" s="25">
        <v>1.476</v>
      </c>
      <c r="I54" s="25">
        <v>2.92</v>
      </c>
      <c r="J54" s="26" t="s">
        <v>18</v>
      </c>
      <c r="K54" s="25">
        <v>-6</v>
      </c>
      <c r="L54" s="27">
        <v>18</v>
      </c>
      <c r="R54" s="52">
        <v>6</v>
      </c>
      <c r="S54">
        <v>3</v>
      </c>
      <c r="U54" s="54">
        <f t="shared" si="0"/>
        <v>9</v>
      </c>
      <c r="V54">
        <v>6</v>
      </c>
      <c r="W54">
        <v>3</v>
      </c>
      <c r="Y54" s="54">
        <f t="shared" si="4"/>
        <v>9</v>
      </c>
      <c r="AC54" s="54" t="str">
        <f t="shared" si="1"/>
        <v/>
      </c>
      <c r="AG54" s="54" t="str">
        <f t="shared" si="2"/>
        <v/>
      </c>
      <c r="AJ54" s="54" t="str">
        <f t="shared" si="3"/>
        <v/>
      </c>
    </row>
    <row r="55" spans="1:36" x14ac:dyDescent="0.25">
      <c r="A55" s="19" t="s">
        <v>12</v>
      </c>
      <c r="B55" s="20" t="s">
        <v>131</v>
      </c>
      <c r="C55" s="21" t="s">
        <v>128</v>
      </c>
      <c r="D55" s="22">
        <v>42111</v>
      </c>
      <c r="E55" s="28" t="s">
        <v>24</v>
      </c>
      <c r="F55" s="40" t="s">
        <v>106</v>
      </c>
      <c r="G55" s="20" t="s">
        <v>132</v>
      </c>
      <c r="H55" s="25">
        <v>1.1000000000000001</v>
      </c>
      <c r="I55" s="25">
        <v>8.9700000000000006</v>
      </c>
      <c r="J55" s="26" t="s">
        <v>18</v>
      </c>
      <c r="K55" s="25">
        <v>-9</v>
      </c>
      <c r="L55" s="27">
        <v>15</v>
      </c>
      <c r="R55" s="52">
        <v>6</v>
      </c>
      <c r="S55">
        <v>0</v>
      </c>
      <c r="U55" s="54">
        <f t="shared" si="0"/>
        <v>6</v>
      </c>
      <c r="V55">
        <v>6</v>
      </c>
      <c r="W55">
        <v>3</v>
      </c>
      <c r="Y55" s="54">
        <f t="shared" si="4"/>
        <v>9</v>
      </c>
      <c r="AC55" s="54" t="str">
        <f t="shared" si="1"/>
        <v/>
      </c>
      <c r="AG55" s="54" t="str">
        <f t="shared" si="2"/>
        <v/>
      </c>
      <c r="AJ55" s="54" t="str">
        <f t="shared" si="3"/>
        <v/>
      </c>
    </row>
    <row r="56" spans="1:36" x14ac:dyDescent="0.25">
      <c r="A56" s="19" t="s">
        <v>12</v>
      </c>
      <c r="B56" s="20" t="s">
        <v>66</v>
      </c>
      <c r="C56" s="21" t="s">
        <v>128</v>
      </c>
      <c r="D56" s="22">
        <v>42110</v>
      </c>
      <c r="E56" s="29" t="s">
        <v>27</v>
      </c>
      <c r="F56" s="40" t="s">
        <v>106</v>
      </c>
      <c r="G56" s="20" t="s">
        <v>133</v>
      </c>
      <c r="H56" s="25">
        <v>1.0249999999999999</v>
      </c>
      <c r="I56" s="25">
        <v>21</v>
      </c>
      <c r="J56" s="26" t="s">
        <v>18</v>
      </c>
      <c r="K56" s="25">
        <v>-8</v>
      </c>
      <c r="L56" s="27">
        <v>16</v>
      </c>
      <c r="R56" s="52">
        <v>6</v>
      </c>
      <c r="S56">
        <v>4</v>
      </c>
      <c r="U56" s="54">
        <f t="shared" si="0"/>
        <v>10</v>
      </c>
      <c r="V56">
        <v>6</v>
      </c>
      <c r="W56">
        <v>0</v>
      </c>
      <c r="Y56" s="54">
        <f t="shared" si="4"/>
        <v>6</v>
      </c>
      <c r="AC56" s="54" t="str">
        <f t="shared" si="1"/>
        <v/>
      </c>
      <c r="AG56" s="54" t="str">
        <f t="shared" si="2"/>
        <v/>
      </c>
      <c r="AJ56" s="54" t="str">
        <f t="shared" si="3"/>
        <v/>
      </c>
    </row>
    <row r="57" spans="1:36" x14ac:dyDescent="0.25">
      <c r="A57" s="19" t="s">
        <v>12</v>
      </c>
      <c r="B57" s="20" t="s">
        <v>134</v>
      </c>
      <c r="C57" s="21" t="s">
        <v>128</v>
      </c>
      <c r="D57" s="22">
        <v>42108</v>
      </c>
      <c r="E57" s="30" t="s">
        <v>30</v>
      </c>
      <c r="F57" s="40" t="s">
        <v>106</v>
      </c>
      <c r="G57" s="20" t="s">
        <v>135</v>
      </c>
      <c r="H57" s="25">
        <v>1.03</v>
      </c>
      <c r="I57" s="25">
        <v>17.5</v>
      </c>
      <c r="J57" s="26" t="s">
        <v>18</v>
      </c>
      <c r="K57" s="25">
        <v>-7</v>
      </c>
      <c r="L57" s="27">
        <v>17</v>
      </c>
      <c r="R57" s="52">
        <v>6</v>
      </c>
      <c r="S57">
        <v>1</v>
      </c>
      <c r="U57" s="54">
        <f t="shared" si="0"/>
        <v>7</v>
      </c>
      <c r="V57">
        <v>6</v>
      </c>
      <c r="W57">
        <v>4</v>
      </c>
      <c r="Y57" s="54">
        <f t="shared" si="4"/>
        <v>10</v>
      </c>
      <c r="AC57" s="54" t="str">
        <f t="shared" si="1"/>
        <v/>
      </c>
      <c r="AG57" s="54" t="str">
        <f t="shared" si="2"/>
        <v/>
      </c>
      <c r="AJ57" s="54" t="str">
        <f t="shared" si="3"/>
        <v/>
      </c>
    </row>
    <row r="58" spans="1:36" x14ac:dyDescent="0.25">
      <c r="A58" s="19" t="s">
        <v>12</v>
      </c>
      <c r="B58" s="20" t="s">
        <v>35</v>
      </c>
      <c r="C58" s="21" t="s">
        <v>136</v>
      </c>
      <c r="D58" s="22">
        <v>42099</v>
      </c>
      <c r="E58" s="31" t="s">
        <v>15</v>
      </c>
      <c r="F58" s="32" t="s">
        <v>34</v>
      </c>
      <c r="G58" s="20" t="s">
        <v>137</v>
      </c>
      <c r="H58" s="25">
        <v>1.333</v>
      </c>
      <c r="I58" s="25">
        <v>3.71</v>
      </c>
      <c r="J58" s="26" t="s">
        <v>22</v>
      </c>
      <c r="K58" s="25">
        <v>-5</v>
      </c>
      <c r="L58" s="27">
        <v>29</v>
      </c>
      <c r="R58" s="52">
        <v>7</v>
      </c>
      <c r="S58">
        <v>6</v>
      </c>
      <c r="U58" s="54">
        <f t="shared" si="0"/>
        <v>13</v>
      </c>
      <c r="V58">
        <v>4</v>
      </c>
      <c r="W58">
        <v>6</v>
      </c>
      <c r="Y58" s="54">
        <f t="shared" si="4"/>
        <v>10</v>
      </c>
      <c r="Z58">
        <v>6</v>
      </c>
      <c r="AA58">
        <v>0</v>
      </c>
      <c r="AC58" s="54">
        <f t="shared" si="1"/>
        <v>6</v>
      </c>
      <c r="AG58" s="54" t="str">
        <f t="shared" si="2"/>
        <v/>
      </c>
      <c r="AJ58" s="54" t="str">
        <f t="shared" si="3"/>
        <v/>
      </c>
    </row>
    <row r="59" spans="1:36" x14ac:dyDescent="0.25">
      <c r="A59" s="19" t="s">
        <v>12</v>
      </c>
      <c r="B59" s="20" t="s">
        <v>138</v>
      </c>
      <c r="C59" s="21" t="s">
        <v>136</v>
      </c>
      <c r="D59" s="22">
        <v>42097</v>
      </c>
      <c r="E59" s="23" t="s">
        <v>20</v>
      </c>
      <c r="F59" s="32" t="s">
        <v>34</v>
      </c>
      <c r="G59" s="20" t="s">
        <v>139</v>
      </c>
      <c r="H59" s="25">
        <v>1.175</v>
      </c>
      <c r="I59" s="25">
        <v>5.95</v>
      </c>
      <c r="J59" s="26" t="s">
        <v>18</v>
      </c>
      <c r="K59" s="25">
        <v>-5</v>
      </c>
      <c r="L59" s="27">
        <v>21</v>
      </c>
      <c r="R59" s="52">
        <v>7</v>
      </c>
      <c r="S59">
        <v>6</v>
      </c>
      <c r="U59" s="54">
        <f t="shared" si="0"/>
        <v>13</v>
      </c>
      <c r="V59">
        <v>6</v>
      </c>
      <c r="W59">
        <v>2</v>
      </c>
      <c r="Y59" s="54">
        <f t="shared" si="4"/>
        <v>8</v>
      </c>
      <c r="AC59" s="54" t="str">
        <f t="shared" si="1"/>
        <v/>
      </c>
      <c r="AG59" s="54" t="str">
        <f t="shared" si="2"/>
        <v/>
      </c>
      <c r="AJ59" s="54" t="str">
        <f t="shared" si="3"/>
        <v/>
      </c>
    </row>
    <row r="60" spans="1:36" x14ac:dyDescent="0.25">
      <c r="A60" s="19" t="s">
        <v>12</v>
      </c>
      <c r="B60" s="20" t="s">
        <v>120</v>
      </c>
      <c r="C60" s="21" t="s">
        <v>136</v>
      </c>
      <c r="D60" s="22">
        <v>42096</v>
      </c>
      <c r="E60" s="28" t="s">
        <v>24</v>
      </c>
      <c r="F60" s="32" t="s">
        <v>34</v>
      </c>
      <c r="G60" s="20" t="s">
        <v>140</v>
      </c>
      <c r="H60" s="25">
        <v>1.135</v>
      </c>
      <c r="I60" s="25">
        <v>7.22</v>
      </c>
      <c r="J60" s="26" t="s">
        <v>18</v>
      </c>
      <c r="K60" s="25">
        <v>-4</v>
      </c>
      <c r="L60" s="27">
        <v>24</v>
      </c>
      <c r="R60" s="52">
        <v>7</v>
      </c>
      <c r="S60">
        <v>5</v>
      </c>
      <c r="U60" s="54">
        <f t="shared" si="0"/>
        <v>12</v>
      </c>
      <c r="V60">
        <v>7</v>
      </c>
      <c r="W60">
        <v>5</v>
      </c>
      <c r="Y60" s="54">
        <f t="shared" si="4"/>
        <v>12</v>
      </c>
      <c r="AC60" s="54" t="str">
        <f t="shared" si="1"/>
        <v/>
      </c>
      <c r="AG60" s="54" t="str">
        <f t="shared" si="2"/>
        <v/>
      </c>
      <c r="AJ60" s="54" t="str">
        <f t="shared" si="3"/>
        <v/>
      </c>
    </row>
    <row r="61" spans="1:36" x14ac:dyDescent="0.25">
      <c r="A61" s="19" t="s">
        <v>12</v>
      </c>
      <c r="B61" s="20" t="s">
        <v>141</v>
      </c>
      <c r="C61" s="21" t="s">
        <v>136</v>
      </c>
      <c r="D61" s="22">
        <v>42094</v>
      </c>
      <c r="E61" s="36" t="s">
        <v>62</v>
      </c>
      <c r="F61" s="32" t="s">
        <v>34</v>
      </c>
      <c r="G61" s="20" t="s">
        <v>142</v>
      </c>
      <c r="H61" s="25">
        <v>1.1140000000000001</v>
      </c>
      <c r="I61" s="25">
        <v>8.1999999999999993</v>
      </c>
      <c r="J61" s="26" t="s">
        <v>22</v>
      </c>
      <c r="K61" s="25">
        <v>-7</v>
      </c>
      <c r="L61" s="27">
        <v>31</v>
      </c>
      <c r="R61" s="52">
        <v>6</v>
      </c>
      <c r="S61">
        <v>7</v>
      </c>
      <c r="U61" s="54">
        <f t="shared" si="0"/>
        <v>13</v>
      </c>
      <c r="V61">
        <v>7</v>
      </c>
      <c r="W61">
        <v>5</v>
      </c>
      <c r="Y61" s="54">
        <f t="shared" si="4"/>
        <v>12</v>
      </c>
      <c r="Z61">
        <v>6</v>
      </c>
      <c r="AA61">
        <v>0</v>
      </c>
      <c r="AC61" s="54">
        <f t="shared" si="1"/>
        <v>6</v>
      </c>
      <c r="AG61" s="54" t="str">
        <f t="shared" si="2"/>
        <v/>
      </c>
      <c r="AJ61" s="54" t="str">
        <f t="shared" si="3"/>
        <v/>
      </c>
    </row>
    <row r="62" spans="1:36" x14ac:dyDescent="0.25">
      <c r="A62" s="19" t="s">
        <v>12</v>
      </c>
      <c r="B62" s="20" t="s">
        <v>143</v>
      </c>
      <c r="C62" s="21" t="s">
        <v>136</v>
      </c>
      <c r="D62" s="22">
        <v>42093</v>
      </c>
      <c r="E62" s="29" t="s">
        <v>27</v>
      </c>
      <c r="F62" s="32" t="s">
        <v>34</v>
      </c>
      <c r="G62" s="20" t="s">
        <v>144</v>
      </c>
      <c r="H62" s="25">
        <v>1.0329999999999999</v>
      </c>
      <c r="I62" s="25">
        <v>19</v>
      </c>
      <c r="J62" s="26" t="s">
        <v>18</v>
      </c>
      <c r="K62" s="25">
        <v>-8</v>
      </c>
      <c r="L62" s="27">
        <v>18</v>
      </c>
      <c r="R62" s="52">
        <v>6</v>
      </c>
      <c r="S62">
        <v>0</v>
      </c>
      <c r="U62" s="54">
        <f t="shared" si="0"/>
        <v>6</v>
      </c>
      <c r="V62">
        <v>7</v>
      </c>
      <c r="W62">
        <v>5</v>
      </c>
      <c r="Y62" s="54">
        <f t="shared" si="4"/>
        <v>12</v>
      </c>
      <c r="AC62" s="54" t="str">
        <f t="shared" si="1"/>
        <v/>
      </c>
      <c r="AG62" s="54" t="str">
        <f t="shared" si="2"/>
        <v/>
      </c>
      <c r="AJ62" s="54" t="str">
        <f t="shared" si="3"/>
        <v/>
      </c>
    </row>
    <row r="63" spans="1:36" x14ac:dyDescent="0.25">
      <c r="A63" s="19" t="s">
        <v>12</v>
      </c>
      <c r="B63" s="20" t="s">
        <v>41</v>
      </c>
      <c r="C63" s="21" t="s">
        <v>136</v>
      </c>
      <c r="D63" s="22">
        <v>42091</v>
      </c>
      <c r="E63" s="30" t="s">
        <v>30</v>
      </c>
      <c r="F63" s="32" t="s">
        <v>34</v>
      </c>
      <c r="G63" s="20" t="s">
        <v>145</v>
      </c>
      <c r="H63" s="25">
        <v>1.0249999999999999</v>
      </c>
      <c r="I63" s="25">
        <v>20</v>
      </c>
      <c r="J63" s="26" t="s">
        <v>22</v>
      </c>
      <c r="K63" s="25">
        <v>-9</v>
      </c>
      <c r="L63" s="27">
        <v>25</v>
      </c>
      <c r="R63" s="52">
        <v>6</v>
      </c>
      <c r="S63">
        <v>0</v>
      </c>
      <c r="U63" s="54">
        <f t="shared" si="0"/>
        <v>6</v>
      </c>
      <c r="V63">
        <v>5</v>
      </c>
      <c r="W63">
        <v>7</v>
      </c>
      <c r="Y63" s="54">
        <f t="shared" si="4"/>
        <v>12</v>
      </c>
      <c r="Z63">
        <v>6</v>
      </c>
      <c r="AA63">
        <v>1</v>
      </c>
      <c r="AC63" s="54">
        <f t="shared" si="1"/>
        <v>7</v>
      </c>
      <c r="AG63" s="54" t="str">
        <f t="shared" si="2"/>
        <v/>
      </c>
      <c r="AJ63" s="54" t="str">
        <f t="shared" si="3"/>
        <v/>
      </c>
    </row>
    <row r="64" spans="1:36" x14ac:dyDescent="0.25">
      <c r="A64" s="19" t="s">
        <v>12</v>
      </c>
      <c r="B64" s="20" t="s">
        <v>52</v>
      </c>
      <c r="C64" s="21" t="s">
        <v>146</v>
      </c>
      <c r="D64" s="22">
        <v>42085</v>
      </c>
      <c r="E64" s="31" t="s">
        <v>15</v>
      </c>
      <c r="F64" s="32" t="s">
        <v>34</v>
      </c>
      <c r="G64" s="20" t="s">
        <v>147</v>
      </c>
      <c r="H64" s="25">
        <v>1.556</v>
      </c>
      <c r="I64" s="25">
        <v>2.65</v>
      </c>
      <c r="J64" s="26" t="s">
        <v>22</v>
      </c>
      <c r="K64" s="25">
        <v>-6</v>
      </c>
      <c r="L64" s="27">
        <v>30</v>
      </c>
      <c r="R64" s="52">
        <v>6</v>
      </c>
      <c r="S64">
        <v>3</v>
      </c>
      <c r="U64" s="54">
        <f t="shared" si="0"/>
        <v>9</v>
      </c>
      <c r="V64">
        <v>6</v>
      </c>
      <c r="W64">
        <v>7</v>
      </c>
      <c r="Y64" s="54">
        <f t="shared" si="4"/>
        <v>13</v>
      </c>
      <c r="Z64">
        <v>6</v>
      </c>
      <c r="AA64">
        <v>2</v>
      </c>
      <c r="AC64" s="54">
        <f t="shared" si="1"/>
        <v>8</v>
      </c>
      <c r="AG64" s="54" t="str">
        <f t="shared" si="2"/>
        <v/>
      </c>
      <c r="AJ64" s="54" t="str">
        <f t="shared" si="3"/>
        <v/>
      </c>
    </row>
    <row r="65" spans="1:36" x14ac:dyDescent="0.25">
      <c r="A65" s="19" t="s">
        <v>12</v>
      </c>
      <c r="B65" s="20" t="s">
        <v>148</v>
      </c>
      <c r="C65" s="21" t="s">
        <v>146</v>
      </c>
      <c r="D65" s="22">
        <v>42084</v>
      </c>
      <c r="E65" s="23" t="s">
        <v>20</v>
      </c>
      <c r="F65" s="32" t="s">
        <v>34</v>
      </c>
      <c r="G65" s="20" t="s">
        <v>40</v>
      </c>
      <c r="H65" s="25">
        <v>1.357</v>
      </c>
      <c r="I65" s="25">
        <v>3.54</v>
      </c>
      <c r="J65" s="26" t="s">
        <v>18</v>
      </c>
      <c r="K65" s="25">
        <v>-7</v>
      </c>
      <c r="L65" s="27">
        <v>17</v>
      </c>
      <c r="R65" s="52">
        <v>6</v>
      </c>
      <c r="S65">
        <v>2</v>
      </c>
      <c r="U65" s="54">
        <f t="shared" si="0"/>
        <v>8</v>
      </c>
      <c r="V65">
        <v>6</v>
      </c>
      <c r="W65">
        <v>3</v>
      </c>
      <c r="Y65" s="54">
        <f t="shared" si="4"/>
        <v>9</v>
      </c>
      <c r="AC65" s="54" t="str">
        <f t="shared" si="1"/>
        <v/>
      </c>
      <c r="AG65" s="54" t="str">
        <f t="shared" si="2"/>
        <v/>
      </c>
      <c r="AJ65" s="54" t="str">
        <f t="shared" si="3"/>
        <v/>
      </c>
    </row>
    <row r="66" spans="1:36" x14ac:dyDescent="0.25">
      <c r="A66" s="19" t="s">
        <v>12</v>
      </c>
      <c r="B66" s="20" t="s">
        <v>149</v>
      </c>
      <c r="C66" s="21" t="s">
        <v>146</v>
      </c>
      <c r="D66" s="22">
        <v>42082</v>
      </c>
      <c r="E66" s="28" t="s">
        <v>24</v>
      </c>
      <c r="F66" s="32" t="s">
        <v>34</v>
      </c>
      <c r="G66" s="20" t="s">
        <v>150</v>
      </c>
      <c r="H66" s="25">
        <v>1.119</v>
      </c>
      <c r="I66" s="25">
        <v>7.94</v>
      </c>
      <c r="J66" s="26"/>
      <c r="K66" s="25"/>
      <c r="L66" s="27"/>
      <c r="R66" s="52" t="s">
        <v>150</v>
      </c>
      <c r="AC66" s="54" t="str">
        <f t="shared" si="1"/>
        <v/>
      </c>
      <c r="AG66" s="54" t="str">
        <f t="shared" si="2"/>
        <v/>
      </c>
      <c r="AJ66" s="54" t="str">
        <f t="shared" si="3"/>
        <v/>
      </c>
    </row>
    <row r="67" spans="1:36" x14ac:dyDescent="0.25">
      <c r="A67" s="19" t="s">
        <v>12</v>
      </c>
      <c r="B67" s="20" t="s">
        <v>138</v>
      </c>
      <c r="C67" s="21" t="s">
        <v>146</v>
      </c>
      <c r="D67" s="22">
        <v>42081</v>
      </c>
      <c r="E67" s="36" t="s">
        <v>62</v>
      </c>
      <c r="F67" s="32" t="s">
        <v>34</v>
      </c>
      <c r="G67" s="20" t="s">
        <v>151</v>
      </c>
      <c r="H67" s="25">
        <v>1.143</v>
      </c>
      <c r="I67" s="25">
        <v>6.92</v>
      </c>
      <c r="J67" s="26" t="s">
        <v>18</v>
      </c>
      <c r="K67" s="25">
        <v>-3</v>
      </c>
      <c r="L67" s="27">
        <v>23</v>
      </c>
      <c r="R67" s="52">
        <v>6</v>
      </c>
      <c r="S67">
        <v>4</v>
      </c>
      <c r="U67" s="54">
        <f t="shared" ref="U67:U85" si="5">SUM(R67:S67)</f>
        <v>10</v>
      </c>
      <c r="V67">
        <v>7</v>
      </c>
      <c r="W67">
        <v>6</v>
      </c>
      <c r="Y67" s="54">
        <f t="shared" si="4"/>
        <v>13</v>
      </c>
      <c r="AC67" s="54" t="str">
        <f t="shared" ref="AC67:AC85" si="6">IF(Z67="","",SUM(Z67:AA67))</f>
        <v/>
      </c>
      <c r="AG67" s="54" t="str">
        <f t="shared" ref="AG67:AG85" si="7">IF(AD67="","",SUM(AD67:AE67))</f>
        <v/>
      </c>
      <c r="AJ67" s="54" t="str">
        <f t="shared" ref="AJ67:AJ85" si="8">IF(AG67="","",SUM(AG67:AH67))</f>
        <v/>
      </c>
    </row>
    <row r="68" spans="1:36" x14ac:dyDescent="0.25">
      <c r="A68" s="19" t="s">
        <v>12</v>
      </c>
      <c r="B68" s="20" t="s">
        <v>152</v>
      </c>
      <c r="C68" s="21" t="s">
        <v>146</v>
      </c>
      <c r="D68" s="22">
        <v>42079</v>
      </c>
      <c r="E68" s="29" t="s">
        <v>27</v>
      </c>
      <c r="F68" s="32" t="s">
        <v>34</v>
      </c>
      <c r="G68" s="20" t="s">
        <v>31</v>
      </c>
      <c r="H68" s="25">
        <v>1.0169999999999999</v>
      </c>
      <c r="I68" s="25">
        <v>27.78</v>
      </c>
      <c r="J68" s="26" t="s">
        <v>18</v>
      </c>
      <c r="K68" s="25">
        <v>-5</v>
      </c>
      <c r="L68" s="27">
        <v>21</v>
      </c>
      <c r="R68" s="52">
        <v>7</v>
      </c>
      <c r="S68">
        <v>5</v>
      </c>
      <c r="U68" s="54">
        <f t="shared" si="5"/>
        <v>12</v>
      </c>
      <c r="V68">
        <v>6</v>
      </c>
      <c r="W68">
        <v>3</v>
      </c>
      <c r="Y68" s="54">
        <f t="shared" ref="Y68:Y85" si="9">SUM(V68:W68)</f>
        <v>9</v>
      </c>
      <c r="AC68" s="54" t="str">
        <f t="shared" si="6"/>
        <v/>
      </c>
      <c r="AG68" s="54" t="str">
        <f t="shared" si="7"/>
        <v/>
      </c>
      <c r="AJ68" s="54" t="str">
        <f t="shared" si="8"/>
        <v/>
      </c>
    </row>
    <row r="69" spans="1:36" x14ac:dyDescent="0.25">
      <c r="A69" s="19" t="s">
        <v>12</v>
      </c>
      <c r="B69" s="20" t="s">
        <v>153</v>
      </c>
      <c r="C69" s="21" t="s">
        <v>146</v>
      </c>
      <c r="D69" s="22">
        <v>42077</v>
      </c>
      <c r="E69" s="30" t="s">
        <v>30</v>
      </c>
      <c r="F69" s="32" t="s">
        <v>34</v>
      </c>
      <c r="G69" s="20" t="s">
        <v>36</v>
      </c>
      <c r="H69" s="25">
        <v>1.03</v>
      </c>
      <c r="I69" s="25">
        <v>17.5</v>
      </c>
      <c r="J69" s="26" t="s">
        <v>18</v>
      </c>
      <c r="K69" s="25">
        <v>-8</v>
      </c>
      <c r="L69" s="27">
        <v>16</v>
      </c>
      <c r="R69" s="52">
        <v>6</v>
      </c>
      <c r="S69">
        <v>1</v>
      </c>
      <c r="U69" s="54">
        <f t="shared" si="5"/>
        <v>7</v>
      </c>
      <c r="V69">
        <v>6</v>
      </c>
      <c r="W69">
        <v>3</v>
      </c>
      <c r="Y69" s="54">
        <f t="shared" si="9"/>
        <v>9</v>
      </c>
      <c r="AC69" s="54" t="str">
        <f t="shared" si="6"/>
        <v/>
      </c>
      <c r="AG69" s="54" t="str">
        <f t="shared" si="7"/>
        <v/>
      </c>
      <c r="AJ69" s="54" t="str">
        <f t="shared" si="8"/>
        <v/>
      </c>
    </row>
    <row r="70" spans="1:36" x14ac:dyDescent="0.25">
      <c r="A70" s="19" t="s">
        <v>154</v>
      </c>
      <c r="B70" s="20" t="s">
        <v>155</v>
      </c>
      <c r="C70" s="41" t="s">
        <v>156</v>
      </c>
      <c r="D70" s="22">
        <v>42069</v>
      </c>
      <c r="E70" s="42" t="s">
        <v>157</v>
      </c>
      <c r="F70" s="24" t="s">
        <v>16</v>
      </c>
      <c r="G70" s="20" t="s">
        <v>158</v>
      </c>
      <c r="H70" s="25">
        <v>1.0109999999999999</v>
      </c>
      <c r="I70" s="25">
        <v>25.27</v>
      </c>
      <c r="J70" s="26" t="s">
        <v>58</v>
      </c>
      <c r="K70" s="25">
        <v>-9</v>
      </c>
      <c r="L70" s="27">
        <v>27</v>
      </c>
      <c r="R70" s="52">
        <v>6</v>
      </c>
      <c r="S70">
        <v>3</v>
      </c>
      <c r="U70" s="54">
        <f t="shared" si="5"/>
        <v>9</v>
      </c>
      <c r="V70">
        <v>6</v>
      </c>
      <c r="W70">
        <v>2</v>
      </c>
      <c r="Y70" s="54">
        <f t="shared" si="9"/>
        <v>8</v>
      </c>
      <c r="Z70">
        <v>6</v>
      </c>
      <c r="AA70">
        <v>4</v>
      </c>
      <c r="AC70" s="54">
        <f t="shared" si="6"/>
        <v>10</v>
      </c>
      <c r="AG70" s="54" t="str">
        <f t="shared" si="7"/>
        <v/>
      </c>
      <c r="AJ70" s="54" t="str">
        <f t="shared" si="8"/>
        <v/>
      </c>
    </row>
    <row r="71" spans="1:36" x14ac:dyDescent="0.25">
      <c r="A71" s="37" t="s">
        <v>52</v>
      </c>
      <c r="B71" s="38" t="s">
        <v>12</v>
      </c>
      <c r="C71" s="33" t="s">
        <v>159</v>
      </c>
      <c r="D71" s="22">
        <v>42063</v>
      </c>
      <c r="E71" s="31" t="s">
        <v>15</v>
      </c>
      <c r="F71" s="32" t="s">
        <v>34</v>
      </c>
      <c r="G71" s="20" t="s">
        <v>28</v>
      </c>
      <c r="H71" s="25">
        <v>2.97</v>
      </c>
      <c r="I71" s="25">
        <v>1.4650000000000001</v>
      </c>
      <c r="J71" s="26" t="s">
        <v>72</v>
      </c>
      <c r="K71" s="25">
        <v>5</v>
      </c>
      <c r="L71" s="27">
        <v>21</v>
      </c>
      <c r="R71" s="52">
        <v>6</v>
      </c>
      <c r="S71">
        <v>3</v>
      </c>
      <c r="U71" s="54">
        <f t="shared" si="5"/>
        <v>9</v>
      </c>
      <c r="V71">
        <v>7</v>
      </c>
      <c r="W71">
        <v>5</v>
      </c>
      <c r="Y71" s="54">
        <f t="shared" si="9"/>
        <v>12</v>
      </c>
      <c r="AC71" s="54" t="str">
        <f t="shared" si="6"/>
        <v/>
      </c>
      <c r="AG71" s="54" t="str">
        <f t="shared" si="7"/>
        <v/>
      </c>
      <c r="AJ71" s="54" t="str">
        <f t="shared" si="8"/>
        <v/>
      </c>
    </row>
    <row r="72" spans="1:36" x14ac:dyDescent="0.25">
      <c r="A72" s="19" t="s">
        <v>12</v>
      </c>
      <c r="B72" s="20" t="s">
        <v>160</v>
      </c>
      <c r="C72" s="33" t="s">
        <v>159</v>
      </c>
      <c r="D72" s="22">
        <v>42062</v>
      </c>
      <c r="E72" s="23" t="s">
        <v>20</v>
      </c>
      <c r="F72" s="32" t="s">
        <v>34</v>
      </c>
      <c r="G72" s="20" t="s">
        <v>161</v>
      </c>
      <c r="H72" s="25">
        <v>1.143</v>
      </c>
      <c r="I72" s="25">
        <v>6.92</v>
      </c>
      <c r="J72" s="26" t="s">
        <v>22</v>
      </c>
      <c r="K72" s="25">
        <v>-6</v>
      </c>
      <c r="L72" s="27">
        <v>28</v>
      </c>
      <c r="R72" s="52">
        <v>6</v>
      </c>
      <c r="S72">
        <v>0</v>
      </c>
      <c r="U72" s="54">
        <f t="shared" si="5"/>
        <v>6</v>
      </c>
      <c r="V72">
        <v>5</v>
      </c>
      <c r="W72">
        <v>7</v>
      </c>
      <c r="Y72" s="54">
        <f t="shared" si="9"/>
        <v>12</v>
      </c>
      <c r="Z72">
        <v>6</v>
      </c>
      <c r="AA72">
        <v>4</v>
      </c>
      <c r="AC72" s="54">
        <f t="shared" si="6"/>
        <v>10</v>
      </c>
      <c r="AG72" s="54" t="str">
        <f t="shared" si="7"/>
        <v/>
      </c>
      <c r="AJ72" s="54" t="str">
        <f t="shared" si="8"/>
        <v/>
      </c>
    </row>
    <row r="73" spans="1:36" x14ac:dyDescent="0.25">
      <c r="A73" s="19" t="s">
        <v>12</v>
      </c>
      <c r="B73" s="20" t="s">
        <v>162</v>
      </c>
      <c r="C73" s="33" t="s">
        <v>159</v>
      </c>
      <c r="D73" s="22">
        <v>42061</v>
      </c>
      <c r="E73" s="28" t="s">
        <v>24</v>
      </c>
      <c r="F73" s="32" t="s">
        <v>34</v>
      </c>
      <c r="G73" s="20" t="s">
        <v>51</v>
      </c>
      <c r="H73" s="25">
        <v>1.0169999999999999</v>
      </c>
      <c r="I73" s="25">
        <v>27.78</v>
      </c>
      <c r="J73" s="26" t="s">
        <v>18</v>
      </c>
      <c r="K73" s="25">
        <v>-10</v>
      </c>
      <c r="L73" s="27">
        <v>14</v>
      </c>
      <c r="R73" s="52">
        <v>6</v>
      </c>
      <c r="S73">
        <v>1</v>
      </c>
      <c r="U73" s="54">
        <f t="shared" si="5"/>
        <v>7</v>
      </c>
      <c r="V73">
        <v>6</v>
      </c>
      <c r="W73">
        <v>1</v>
      </c>
      <c r="Y73" s="54">
        <f t="shared" si="9"/>
        <v>7</v>
      </c>
      <c r="AC73" s="54" t="str">
        <f t="shared" si="6"/>
        <v/>
      </c>
      <c r="AG73" s="54" t="str">
        <f t="shared" si="7"/>
        <v/>
      </c>
      <c r="AJ73" s="54" t="str">
        <f t="shared" si="8"/>
        <v/>
      </c>
    </row>
    <row r="74" spans="1:36" x14ac:dyDescent="0.25">
      <c r="A74" s="19" t="s">
        <v>12</v>
      </c>
      <c r="B74" s="20" t="s">
        <v>163</v>
      </c>
      <c r="C74" s="33" t="s">
        <v>159</v>
      </c>
      <c r="D74" s="22">
        <v>42060</v>
      </c>
      <c r="E74" s="30" t="s">
        <v>30</v>
      </c>
      <c r="F74" s="32" t="s">
        <v>34</v>
      </c>
      <c r="G74" s="20" t="s">
        <v>164</v>
      </c>
      <c r="H74" s="25">
        <v>1.02</v>
      </c>
      <c r="I74" s="25">
        <v>22.73</v>
      </c>
      <c r="J74" s="26" t="s">
        <v>18</v>
      </c>
      <c r="K74" s="25">
        <v>-9</v>
      </c>
      <c r="L74" s="27">
        <v>15</v>
      </c>
      <c r="R74" s="52">
        <v>6</v>
      </c>
      <c r="S74">
        <v>1</v>
      </c>
      <c r="U74" s="54">
        <f t="shared" si="5"/>
        <v>7</v>
      </c>
      <c r="V74">
        <v>6</v>
      </c>
      <c r="W74">
        <v>2</v>
      </c>
      <c r="Y74" s="54">
        <f t="shared" si="9"/>
        <v>8</v>
      </c>
      <c r="AC74" s="54" t="str">
        <f t="shared" si="6"/>
        <v/>
      </c>
      <c r="AG74" s="54" t="str">
        <f t="shared" si="7"/>
        <v/>
      </c>
      <c r="AJ74" s="54" t="str">
        <f t="shared" si="8"/>
        <v/>
      </c>
    </row>
    <row r="75" spans="1:36" x14ac:dyDescent="0.25">
      <c r="A75" s="19" t="s">
        <v>12</v>
      </c>
      <c r="B75" s="20" t="s">
        <v>165</v>
      </c>
      <c r="C75" s="33" t="s">
        <v>159</v>
      </c>
      <c r="D75" s="22">
        <v>42059</v>
      </c>
      <c r="E75" s="34" t="s">
        <v>50</v>
      </c>
      <c r="F75" s="32" t="s">
        <v>34</v>
      </c>
      <c r="G75" s="20" t="s">
        <v>85</v>
      </c>
      <c r="H75" s="25">
        <v>1.05</v>
      </c>
      <c r="I75" s="25">
        <v>12.39</v>
      </c>
      <c r="J75" s="26" t="s">
        <v>18</v>
      </c>
      <c r="K75" s="25">
        <v>-4</v>
      </c>
      <c r="L75" s="27">
        <v>20</v>
      </c>
      <c r="R75" s="52">
        <v>6</v>
      </c>
      <c r="S75">
        <v>4</v>
      </c>
      <c r="U75" s="54">
        <f t="shared" si="5"/>
        <v>10</v>
      </c>
      <c r="V75">
        <v>6</v>
      </c>
      <c r="W75">
        <v>4</v>
      </c>
      <c r="Y75" s="54">
        <f t="shared" si="9"/>
        <v>10</v>
      </c>
      <c r="AC75" s="54" t="str">
        <f t="shared" si="6"/>
        <v/>
      </c>
      <c r="AG75" s="54" t="str">
        <f t="shared" si="7"/>
        <v/>
      </c>
      <c r="AJ75" s="54" t="str">
        <f t="shared" si="8"/>
        <v/>
      </c>
    </row>
    <row r="76" spans="1:36" x14ac:dyDescent="0.25">
      <c r="A76" s="19" t="s">
        <v>12</v>
      </c>
      <c r="B76" s="20" t="s">
        <v>166</v>
      </c>
      <c r="C76" s="35" t="s">
        <v>167</v>
      </c>
      <c r="D76" s="22">
        <v>42036</v>
      </c>
      <c r="E76" s="31" t="s">
        <v>15</v>
      </c>
      <c r="F76" s="32" t="s">
        <v>34</v>
      </c>
      <c r="G76" s="20" t="s">
        <v>168</v>
      </c>
      <c r="H76" s="25">
        <v>1.488</v>
      </c>
      <c r="I76" s="25">
        <v>2.92</v>
      </c>
      <c r="J76" s="26" t="s">
        <v>55</v>
      </c>
      <c r="K76" s="25">
        <v>-9</v>
      </c>
      <c r="L76" s="27">
        <v>41</v>
      </c>
      <c r="R76" s="52">
        <v>7</v>
      </c>
      <c r="S76">
        <v>6</v>
      </c>
      <c r="U76" s="54">
        <f t="shared" si="5"/>
        <v>13</v>
      </c>
      <c r="V76">
        <v>6</v>
      </c>
      <c r="W76">
        <v>7</v>
      </c>
      <c r="Y76" s="54">
        <f t="shared" si="9"/>
        <v>13</v>
      </c>
      <c r="Z76">
        <v>6</v>
      </c>
      <c r="AA76">
        <v>3</v>
      </c>
      <c r="AC76" s="54">
        <f t="shared" si="6"/>
        <v>9</v>
      </c>
      <c r="AD76">
        <v>6</v>
      </c>
      <c r="AE76">
        <v>0</v>
      </c>
      <c r="AG76" s="54">
        <f t="shared" si="7"/>
        <v>6</v>
      </c>
      <c r="AJ76" s="54">
        <f t="shared" si="8"/>
        <v>6</v>
      </c>
    </row>
    <row r="77" spans="1:36" x14ac:dyDescent="0.25">
      <c r="A77" s="19" t="s">
        <v>12</v>
      </c>
      <c r="B77" s="20" t="s">
        <v>19</v>
      </c>
      <c r="C77" s="35" t="s">
        <v>167</v>
      </c>
      <c r="D77" s="22">
        <v>42034</v>
      </c>
      <c r="E77" s="23" t="s">
        <v>20</v>
      </c>
      <c r="F77" s="32" t="s">
        <v>34</v>
      </c>
      <c r="G77" s="20" t="s">
        <v>169</v>
      </c>
      <c r="H77" s="25">
        <v>1.2130000000000001</v>
      </c>
      <c r="I77" s="25">
        <v>5.26</v>
      </c>
      <c r="J77" s="26" t="s">
        <v>98</v>
      </c>
      <c r="K77" s="25">
        <v>-4</v>
      </c>
      <c r="L77" s="27">
        <v>48</v>
      </c>
      <c r="R77" s="52">
        <v>7</v>
      </c>
      <c r="S77">
        <v>6</v>
      </c>
      <c r="U77" s="54">
        <f t="shared" si="5"/>
        <v>13</v>
      </c>
      <c r="V77">
        <v>3</v>
      </c>
      <c r="W77">
        <v>6</v>
      </c>
      <c r="Y77" s="54">
        <f t="shared" si="9"/>
        <v>9</v>
      </c>
      <c r="Z77">
        <v>6</v>
      </c>
      <c r="AA77">
        <v>4</v>
      </c>
      <c r="AC77" s="54">
        <f t="shared" si="6"/>
        <v>10</v>
      </c>
      <c r="AD77">
        <v>4</v>
      </c>
      <c r="AE77">
        <v>6</v>
      </c>
      <c r="AG77" s="54">
        <f t="shared" si="7"/>
        <v>10</v>
      </c>
      <c r="AH77">
        <v>6</v>
      </c>
      <c r="AI77">
        <v>0</v>
      </c>
      <c r="AJ77" s="54">
        <f t="shared" si="8"/>
        <v>16</v>
      </c>
    </row>
    <row r="78" spans="1:36" x14ac:dyDescent="0.25">
      <c r="A78" s="19" t="s">
        <v>12</v>
      </c>
      <c r="B78" s="20" t="s">
        <v>170</v>
      </c>
      <c r="C78" s="35" t="s">
        <v>167</v>
      </c>
      <c r="D78" s="22">
        <v>42032</v>
      </c>
      <c r="E78" s="28" t="s">
        <v>24</v>
      </c>
      <c r="F78" s="32" t="s">
        <v>34</v>
      </c>
      <c r="G78" s="20" t="s">
        <v>171</v>
      </c>
      <c r="H78" s="25">
        <v>1.143</v>
      </c>
      <c r="I78" s="25">
        <v>6.92</v>
      </c>
      <c r="J78" s="26" t="s">
        <v>58</v>
      </c>
      <c r="K78" s="25">
        <v>-7</v>
      </c>
      <c r="L78" s="27">
        <v>31</v>
      </c>
      <c r="R78" s="52">
        <v>7</v>
      </c>
      <c r="S78">
        <v>6</v>
      </c>
      <c r="U78" s="54">
        <f t="shared" si="5"/>
        <v>13</v>
      </c>
      <c r="V78">
        <v>6</v>
      </c>
      <c r="W78">
        <v>4</v>
      </c>
      <c r="Y78" s="54">
        <f t="shared" si="9"/>
        <v>10</v>
      </c>
      <c r="Z78">
        <v>6</v>
      </c>
      <c r="AA78">
        <v>2</v>
      </c>
      <c r="AC78" s="54">
        <f t="shared" si="6"/>
        <v>8</v>
      </c>
      <c r="AG78" s="54" t="str">
        <f t="shared" si="7"/>
        <v/>
      </c>
      <c r="AJ78" s="54" t="str">
        <f t="shared" si="8"/>
        <v/>
      </c>
    </row>
    <row r="79" spans="1:36" x14ac:dyDescent="0.25">
      <c r="A79" s="19" t="s">
        <v>12</v>
      </c>
      <c r="B79" s="20" t="s">
        <v>115</v>
      </c>
      <c r="C79" s="35" t="s">
        <v>167</v>
      </c>
      <c r="D79" s="22">
        <v>42030</v>
      </c>
      <c r="E79" s="36" t="s">
        <v>62</v>
      </c>
      <c r="F79" s="32" t="s">
        <v>34</v>
      </c>
      <c r="G79" s="20" t="s">
        <v>172</v>
      </c>
      <c r="H79" s="25">
        <v>1.05</v>
      </c>
      <c r="I79" s="25">
        <v>14.8</v>
      </c>
      <c r="J79" s="26" t="s">
        <v>58</v>
      </c>
      <c r="K79" s="25">
        <v>-6</v>
      </c>
      <c r="L79" s="27">
        <v>34</v>
      </c>
      <c r="R79" s="52">
        <v>6</v>
      </c>
      <c r="S79">
        <v>4</v>
      </c>
      <c r="U79" s="54">
        <f t="shared" si="5"/>
        <v>10</v>
      </c>
      <c r="V79">
        <v>7</v>
      </c>
      <c r="W79">
        <v>5</v>
      </c>
      <c r="Y79" s="54">
        <f t="shared" si="9"/>
        <v>12</v>
      </c>
      <c r="Z79">
        <v>7</v>
      </c>
      <c r="AA79">
        <v>5</v>
      </c>
      <c r="AC79" s="54">
        <f t="shared" si="6"/>
        <v>12</v>
      </c>
      <c r="AG79" s="54" t="str">
        <f t="shared" si="7"/>
        <v/>
      </c>
      <c r="AJ79" s="54" t="str">
        <f t="shared" si="8"/>
        <v/>
      </c>
    </row>
    <row r="80" spans="1:36" x14ac:dyDescent="0.25">
      <c r="A80" s="19" t="s">
        <v>12</v>
      </c>
      <c r="B80" s="20" t="s">
        <v>173</v>
      </c>
      <c r="C80" s="35" t="s">
        <v>167</v>
      </c>
      <c r="D80" s="22">
        <v>42028</v>
      </c>
      <c r="E80" s="29" t="s">
        <v>27</v>
      </c>
      <c r="F80" s="32" t="s">
        <v>34</v>
      </c>
      <c r="G80" s="20" t="s">
        <v>174</v>
      </c>
      <c r="H80" s="25">
        <v>1.038</v>
      </c>
      <c r="I80" s="25">
        <v>17</v>
      </c>
      <c r="J80" s="26" t="s">
        <v>58</v>
      </c>
      <c r="K80" s="25">
        <v>-6</v>
      </c>
      <c r="L80" s="27">
        <v>32</v>
      </c>
      <c r="R80" s="52">
        <v>7</v>
      </c>
      <c r="S80">
        <v>6</v>
      </c>
      <c r="U80" s="54">
        <f t="shared" si="5"/>
        <v>13</v>
      </c>
      <c r="V80">
        <v>6</v>
      </c>
      <c r="W80">
        <v>3</v>
      </c>
      <c r="Y80" s="54">
        <f t="shared" si="9"/>
        <v>9</v>
      </c>
      <c r="Z80">
        <v>6</v>
      </c>
      <c r="AA80">
        <v>4</v>
      </c>
      <c r="AC80" s="54">
        <f t="shared" si="6"/>
        <v>10</v>
      </c>
      <c r="AG80" s="54" t="str">
        <f t="shared" si="7"/>
        <v/>
      </c>
      <c r="AJ80" s="54" t="str">
        <f t="shared" si="8"/>
        <v/>
      </c>
    </row>
    <row r="81" spans="1:36" x14ac:dyDescent="0.25">
      <c r="A81" s="19" t="s">
        <v>12</v>
      </c>
      <c r="B81" s="20" t="s">
        <v>175</v>
      </c>
      <c r="C81" s="35" t="s">
        <v>167</v>
      </c>
      <c r="D81" s="22">
        <v>42026</v>
      </c>
      <c r="E81" s="30" t="s">
        <v>30</v>
      </c>
      <c r="F81" s="32" t="s">
        <v>34</v>
      </c>
      <c r="G81" s="20" t="s">
        <v>176</v>
      </c>
      <c r="H81" s="25">
        <v>1.02</v>
      </c>
      <c r="I81" s="25">
        <v>22.73</v>
      </c>
      <c r="J81" s="26" t="s">
        <v>58</v>
      </c>
      <c r="K81" s="25">
        <v>-13</v>
      </c>
      <c r="L81" s="27">
        <v>23</v>
      </c>
      <c r="R81" s="52">
        <v>6</v>
      </c>
      <c r="S81">
        <v>0</v>
      </c>
      <c r="U81" s="54">
        <f t="shared" si="5"/>
        <v>6</v>
      </c>
      <c r="V81">
        <v>6</v>
      </c>
      <c r="W81">
        <v>1</v>
      </c>
      <c r="Y81" s="54">
        <f t="shared" si="9"/>
        <v>7</v>
      </c>
      <c r="Z81">
        <v>6</v>
      </c>
      <c r="AA81">
        <v>4</v>
      </c>
      <c r="AC81" s="54">
        <f t="shared" si="6"/>
        <v>10</v>
      </c>
      <c r="AG81" s="54" t="str">
        <f t="shared" si="7"/>
        <v/>
      </c>
      <c r="AJ81" s="54" t="str">
        <f t="shared" si="8"/>
        <v/>
      </c>
    </row>
    <row r="82" spans="1:36" x14ac:dyDescent="0.25">
      <c r="A82" s="19" t="s">
        <v>12</v>
      </c>
      <c r="B82" s="20" t="s">
        <v>177</v>
      </c>
      <c r="C82" s="35" t="s">
        <v>167</v>
      </c>
      <c r="D82" s="22">
        <v>42024</v>
      </c>
      <c r="E82" s="34" t="s">
        <v>50</v>
      </c>
      <c r="F82" s="32" t="s">
        <v>34</v>
      </c>
      <c r="G82" s="20" t="s">
        <v>158</v>
      </c>
      <c r="H82" s="25">
        <v>1.02</v>
      </c>
      <c r="I82" s="25">
        <v>22.73</v>
      </c>
      <c r="J82" s="26" t="s">
        <v>58</v>
      </c>
      <c r="K82" s="25">
        <v>-9</v>
      </c>
      <c r="L82" s="27">
        <v>27</v>
      </c>
      <c r="R82" s="52">
        <v>6</v>
      </c>
      <c r="S82">
        <v>3</v>
      </c>
      <c r="U82" s="54">
        <f t="shared" si="5"/>
        <v>9</v>
      </c>
      <c r="V82">
        <v>6</v>
      </c>
      <c r="W82">
        <v>2</v>
      </c>
      <c r="Y82" s="54">
        <f t="shared" si="9"/>
        <v>8</v>
      </c>
      <c r="Z82">
        <v>6</v>
      </c>
      <c r="AA82">
        <v>4</v>
      </c>
      <c r="AC82" s="54">
        <f t="shared" si="6"/>
        <v>10</v>
      </c>
      <c r="AG82" s="54" t="str">
        <f t="shared" si="7"/>
        <v/>
      </c>
      <c r="AJ82" s="54" t="str">
        <f t="shared" si="8"/>
        <v/>
      </c>
    </row>
    <row r="83" spans="1:36" x14ac:dyDescent="0.25">
      <c r="A83" s="37" t="s">
        <v>178</v>
      </c>
      <c r="B83" s="38" t="s">
        <v>12</v>
      </c>
      <c r="C83" s="33" t="s">
        <v>179</v>
      </c>
      <c r="D83" s="22">
        <v>42012</v>
      </c>
      <c r="E83" s="28" t="s">
        <v>24</v>
      </c>
      <c r="F83" s="32" t="s">
        <v>34</v>
      </c>
      <c r="G83" s="20" t="s">
        <v>180</v>
      </c>
      <c r="H83" s="25">
        <v>12</v>
      </c>
      <c r="I83" s="25">
        <v>1.0669999999999999</v>
      </c>
      <c r="J83" s="26" t="s">
        <v>83</v>
      </c>
      <c r="K83" s="25">
        <v>2</v>
      </c>
      <c r="L83" s="27">
        <v>36</v>
      </c>
      <c r="R83" s="52">
        <v>6</v>
      </c>
      <c r="S83">
        <v>7</v>
      </c>
      <c r="U83" s="54">
        <f t="shared" si="5"/>
        <v>13</v>
      </c>
      <c r="V83">
        <v>7</v>
      </c>
      <c r="W83">
        <v>6</v>
      </c>
      <c r="Y83" s="54">
        <f t="shared" si="9"/>
        <v>13</v>
      </c>
      <c r="Z83">
        <v>6</v>
      </c>
      <c r="AA83">
        <v>4</v>
      </c>
      <c r="AC83" s="54">
        <f t="shared" si="6"/>
        <v>10</v>
      </c>
      <c r="AG83" s="54" t="str">
        <f t="shared" si="7"/>
        <v/>
      </c>
      <c r="AJ83" s="54" t="str">
        <f t="shared" si="8"/>
        <v/>
      </c>
    </row>
    <row r="84" spans="1:36" x14ac:dyDescent="0.25">
      <c r="A84" s="19" t="s">
        <v>12</v>
      </c>
      <c r="B84" s="20" t="s">
        <v>181</v>
      </c>
      <c r="C84" s="33" t="s">
        <v>179</v>
      </c>
      <c r="D84" s="22">
        <v>42011</v>
      </c>
      <c r="E84" s="30" t="s">
        <v>30</v>
      </c>
      <c r="F84" s="32" t="s">
        <v>34</v>
      </c>
      <c r="G84" s="20" t="s">
        <v>42</v>
      </c>
      <c r="H84" s="25">
        <v>1.03</v>
      </c>
      <c r="I84" s="25">
        <v>17.5</v>
      </c>
      <c r="J84" s="26" t="s">
        <v>18</v>
      </c>
      <c r="K84" s="25">
        <v>-9</v>
      </c>
      <c r="L84" s="27">
        <v>15</v>
      </c>
      <c r="R84" s="52">
        <v>6</v>
      </c>
      <c r="S84">
        <v>2</v>
      </c>
      <c r="U84" s="54">
        <f t="shared" si="5"/>
        <v>8</v>
      </c>
      <c r="V84">
        <v>6</v>
      </c>
      <c r="W84">
        <v>1</v>
      </c>
      <c r="Y84" s="54">
        <f t="shared" si="9"/>
        <v>7</v>
      </c>
      <c r="AC84" s="54" t="str">
        <f t="shared" si="6"/>
        <v/>
      </c>
      <c r="AG84" s="54" t="str">
        <f t="shared" si="7"/>
        <v/>
      </c>
      <c r="AJ84" s="54" t="str">
        <f t="shared" si="8"/>
        <v/>
      </c>
    </row>
    <row r="85" spans="1:36" ht="15.75" thickBot="1" x14ac:dyDescent="0.3">
      <c r="A85" s="43" t="s">
        <v>12</v>
      </c>
      <c r="B85" s="44" t="s">
        <v>182</v>
      </c>
      <c r="C85" s="45" t="s">
        <v>179</v>
      </c>
      <c r="D85" s="46">
        <v>42010</v>
      </c>
      <c r="E85" s="47" t="s">
        <v>50</v>
      </c>
      <c r="F85" s="48" t="s">
        <v>34</v>
      </c>
      <c r="G85" s="44" t="s">
        <v>42</v>
      </c>
      <c r="H85" s="49">
        <v>1.071</v>
      </c>
      <c r="I85" s="49">
        <v>10.44</v>
      </c>
      <c r="J85" s="50" t="s">
        <v>18</v>
      </c>
      <c r="K85" s="49">
        <v>-9</v>
      </c>
      <c r="L85" s="51">
        <v>15</v>
      </c>
      <c r="R85" s="52">
        <v>6</v>
      </c>
      <c r="S85">
        <v>2</v>
      </c>
      <c r="U85" s="54">
        <f t="shared" si="5"/>
        <v>8</v>
      </c>
      <c r="V85">
        <v>6</v>
      </c>
      <c r="W85">
        <v>1</v>
      </c>
      <c r="Y85" s="54">
        <f t="shared" si="9"/>
        <v>7</v>
      </c>
      <c r="AC85" s="54" t="str">
        <f t="shared" si="6"/>
        <v/>
      </c>
      <c r="AG85" s="54" t="str">
        <f t="shared" si="7"/>
        <v/>
      </c>
      <c r="AJ85" s="54" t="str">
        <f t="shared" si="8"/>
        <v/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Djokovic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Tennis Statistics - Stat-Bet - Djokovic</dc:title>
  <dc:creator>Stat-Bet.com</dc:creator>
  <cp:keywords>Tennis statistics, Tenis statistika, kladjenje, betting, odds</cp:keywords>
  <cp:lastModifiedBy>Stat-Bet.com</cp:lastModifiedBy>
  <dcterms:created xsi:type="dcterms:W3CDTF">2015-11-10T05:28:55Z</dcterms:created>
  <dcterms:modified xsi:type="dcterms:W3CDTF">2015-11-10T06:54:52Z</dcterms:modified>
</cp:coreProperties>
</file>