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480" yWindow="60" windowWidth="18195" windowHeight="8505" activeTab="2"/>
  </bookViews>
  <sheets>
    <sheet name="podacioradnicima" sheetId="1" r:id="rId1"/>
    <sheet name="prodaja" sheetId="2" r:id="rId2"/>
    <sheet name="izvestaji" sheetId="3" r:id="rId3"/>
  </sheets>
  <definedNames>
    <definedName name="radnici">podacioradnicima!$C$6:$C$13</definedName>
  </definedNames>
  <calcPr calcId="144525"/>
</workbook>
</file>

<file path=xl/calcChain.xml><?xml version="1.0" encoding="utf-8"?>
<calcChain xmlns="http://schemas.openxmlformats.org/spreadsheetml/2006/main">
  <c r="H6" i="3" l="1"/>
  <c r="F6" i="3"/>
  <c r="E6" i="3"/>
  <c r="C6" i="3"/>
  <c r="A6" i="3"/>
  <c r="H8" i="2" l="1"/>
  <c r="I8" i="2" s="1"/>
  <c r="H9" i="2"/>
  <c r="I9" i="2" s="1"/>
  <c r="H10" i="2"/>
  <c r="I10" i="2" s="1"/>
  <c r="H11" i="2"/>
  <c r="I11" i="2" s="1"/>
  <c r="H12" i="2"/>
  <c r="I12" i="2" s="1"/>
  <c r="H13" i="2"/>
  <c r="I13" i="2" s="1"/>
  <c r="H14" i="2"/>
  <c r="I14" i="2" s="1"/>
  <c r="H7" i="2"/>
  <c r="I7" i="2" s="1"/>
</calcChain>
</file>

<file path=xl/sharedStrings.xml><?xml version="1.0" encoding="utf-8"?>
<sst xmlns="http://schemas.openxmlformats.org/spreadsheetml/2006/main" count="46" uniqueCount="24">
  <si>
    <t>Пол</t>
  </si>
  <si>
    <t>м</t>
  </si>
  <si>
    <t>ж</t>
  </si>
  <si>
    <t>Смена</t>
  </si>
  <si>
    <t>I</t>
  </si>
  <si>
    <t>II</t>
  </si>
  <si>
    <t>Воће</t>
  </si>
  <si>
    <t>Поврће</t>
  </si>
  <si>
    <t>Месо</t>
  </si>
  <si>
    <t>Цигарете</t>
  </si>
  <si>
    <t>Артикли</t>
  </si>
  <si>
    <t>Исплата</t>
  </si>
  <si>
    <t>Укупно</t>
  </si>
  <si>
    <t>Марковић Марко</t>
  </si>
  <si>
    <t>Јанковић Јанко</t>
  </si>
  <si>
    <t>Ивановић Иван</t>
  </si>
  <si>
    <t>Јовановић Јован</t>
  </si>
  <si>
    <t>Петровић Петар</t>
  </si>
  <si>
    <t>Вуковић Вук</t>
  </si>
  <si>
    <t>Митровић Ана</t>
  </si>
  <si>
    <t>Радовић Јована</t>
  </si>
  <si>
    <t>Презиме и име</t>
  </si>
  <si>
    <t>је продају од</t>
  </si>
  <si>
    <t>плата износи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</si>
</sst>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[$€-1]"/>
  </numFmts>
  <fonts count="1" x14ac:knownFonts="1">
    <font>
      <sz val="11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0" fillId="0" borderId="0" xfId="0" applyAlignment="1">
      <alignment horizontal="center"/>
    </xf>
    <xf numFmtId="0" fontId="0" fillId="0" borderId="1" xfId="0" applyFill="1" applyBorder="1"/>
    <xf numFmtId="0" fontId="0" fillId="0" borderId="1" xfId="0" applyBorder="1" applyAlignment="1">
      <alignment horizontal="center"/>
    </xf>
    <xf numFmtId="0" fontId="0" fillId="2" borderId="0" xfId="0" applyFill="1" applyAlignment="1">
      <alignment horizontal="center"/>
    </xf>
    <xf numFmtId="0" fontId="0" fillId="0" borderId="0" xfId="0" applyFill="1" applyAlignment="1">
      <alignment horizontal="center"/>
    </xf>
    <xf numFmtId="164" fontId="0" fillId="0" borderId="1" xfId="0" applyNumberFormat="1" applyBorder="1"/>
    <xf numFmtId="0" fontId="0" fillId="2" borderId="0" xfId="0" applyFill="1" applyAlignment="1">
      <alignment horizontal="center"/>
    </xf>
    <xf numFmtId="0" fontId="0" fillId="0" borderId="0" xfId="0" applyAlignment="1">
      <alignment horizontal="right"/>
    </xf>
    <xf numFmtId="164" fontId="0" fillId="0" borderId="0" xfId="0" applyNumberFormat="1"/>
    <xf numFmtId="164" fontId="0" fillId="0" borderId="0" xfId="0" applyNumberFormat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E13"/>
  <sheetViews>
    <sheetView workbookViewId="0">
      <selection activeCell="D26" sqref="D26"/>
    </sheetView>
  </sheetViews>
  <sheetFormatPr defaultRowHeight="15" x14ac:dyDescent="0.25"/>
  <cols>
    <col min="3" max="3" width="16.85546875" bestFit="1" customWidth="1"/>
    <col min="4" max="5" width="9.140625" style="2"/>
  </cols>
  <sheetData>
    <row r="5" spans="3:5" x14ac:dyDescent="0.25">
      <c r="C5" s="5" t="s">
        <v>21</v>
      </c>
      <c r="D5" s="5" t="s">
        <v>0</v>
      </c>
      <c r="E5" s="5" t="s">
        <v>3</v>
      </c>
    </row>
    <row r="6" spans="3:5" x14ac:dyDescent="0.25">
      <c r="C6" s="1" t="s">
        <v>13</v>
      </c>
      <c r="D6" s="4" t="s">
        <v>1</v>
      </c>
      <c r="E6" s="4" t="s">
        <v>4</v>
      </c>
    </row>
    <row r="7" spans="3:5" x14ac:dyDescent="0.25">
      <c r="C7" s="1" t="s">
        <v>14</v>
      </c>
      <c r="D7" s="4" t="s">
        <v>1</v>
      </c>
      <c r="E7" s="4" t="s">
        <v>4</v>
      </c>
    </row>
    <row r="8" spans="3:5" x14ac:dyDescent="0.25">
      <c r="C8" s="1" t="s">
        <v>15</v>
      </c>
      <c r="D8" s="4" t="s">
        <v>1</v>
      </c>
      <c r="E8" s="4" t="s">
        <v>5</v>
      </c>
    </row>
    <row r="9" spans="3:5" x14ac:dyDescent="0.25">
      <c r="C9" s="1" t="s">
        <v>16</v>
      </c>
      <c r="D9" s="4" t="s">
        <v>1</v>
      </c>
      <c r="E9" s="4" t="s">
        <v>5</v>
      </c>
    </row>
    <row r="10" spans="3:5" x14ac:dyDescent="0.25">
      <c r="C10" s="1" t="s">
        <v>17</v>
      </c>
      <c r="D10" s="4" t="s">
        <v>1</v>
      </c>
      <c r="E10" s="4" t="s">
        <v>4</v>
      </c>
    </row>
    <row r="11" spans="3:5" x14ac:dyDescent="0.25">
      <c r="C11" s="1" t="s">
        <v>18</v>
      </c>
      <c r="D11" s="4" t="s">
        <v>1</v>
      </c>
      <c r="E11" s="4" t="s">
        <v>5</v>
      </c>
    </row>
    <row r="12" spans="3:5" x14ac:dyDescent="0.25">
      <c r="C12" s="3" t="s">
        <v>19</v>
      </c>
      <c r="D12" s="4" t="s">
        <v>2</v>
      </c>
      <c r="E12" s="4" t="s">
        <v>4</v>
      </c>
    </row>
    <row r="13" spans="3:5" x14ac:dyDescent="0.25">
      <c r="C13" s="3" t="s">
        <v>20</v>
      </c>
      <c r="D13" s="4" t="s">
        <v>2</v>
      </c>
      <c r="E13" s="4" t="s">
        <v>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5:I14"/>
  <sheetViews>
    <sheetView workbookViewId="0">
      <selection activeCell="C1" sqref="C1:C1048576"/>
    </sheetView>
  </sheetViews>
  <sheetFormatPr defaultRowHeight="15" x14ac:dyDescent="0.25"/>
  <cols>
    <col min="3" max="3" width="16.85546875" bestFit="1" customWidth="1"/>
    <col min="8" max="8" width="9.5703125" bestFit="1" customWidth="1"/>
    <col min="9" max="9" width="15.42578125" customWidth="1"/>
  </cols>
  <sheetData>
    <row r="5" spans="3:9" x14ac:dyDescent="0.25">
      <c r="D5" s="8" t="s">
        <v>10</v>
      </c>
      <c r="E5" s="8"/>
      <c r="F5" s="8"/>
      <c r="G5" s="8"/>
      <c r="H5" s="6"/>
    </row>
    <row r="6" spans="3:9" x14ac:dyDescent="0.25">
      <c r="C6" s="5" t="s">
        <v>21</v>
      </c>
      <c r="D6" s="5" t="s">
        <v>6</v>
      </c>
      <c r="E6" s="5" t="s">
        <v>7</v>
      </c>
      <c r="F6" s="5" t="s">
        <v>8</v>
      </c>
      <c r="G6" s="5" t="s">
        <v>9</v>
      </c>
      <c r="H6" s="5" t="s">
        <v>12</v>
      </c>
      <c r="I6" s="5" t="s">
        <v>11</v>
      </c>
    </row>
    <row r="7" spans="3:9" x14ac:dyDescent="0.25">
      <c r="C7" s="1" t="s">
        <v>13</v>
      </c>
      <c r="D7" s="7">
        <v>227</v>
      </c>
      <c r="E7" s="7">
        <v>323</v>
      </c>
      <c r="F7" s="7">
        <v>223</v>
      </c>
      <c r="G7" s="7">
        <v>337</v>
      </c>
      <c r="H7" s="7">
        <f>SUM(D7:G7)</f>
        <v>1110</v>
      </c>
      <c r="I7" s="7">
        <f>IF(H7&gt;1000,350+350*10%,IF(H7&lt;500,350-350*10%,350))</f>
        <v>385</v>
      </c>
    </row>
    <row r="8" spans="3:9" x14ac:dyDescent="0.25">
      <c r="C8" s="1" t="s">
        <v>14</v>
      </c>
      <c r="D8" s="7">
        <v>654</v>
      </c>
      <c r="E8" s="7">
        <v>228</v>
      </c>
      <c r="F8" s="7">
        <v>234</v>
      </c>
      <c r="G8" s="7">
        <v>123</v>
      </c>
      <c r="H8" s="7">
        <f t="shared" ref="H8:H14" si="0">SUM(D8:G8)</f>
        <v>1239</v>
      </c>
      <c r="I8" s="7">
        <f t="shared" ref="I8:I14" si="1">IF(H8&gt;1000,350+350*10%,IF(H8&lt;500,350-350*10%,350))</f>
        <v>385</v>
      </c>
    </row>
    <row r="9" spans="3:9" x14ac:dyDescent="0.25">
      <c r="C9" s="1" t="s">
        <v>15</v>
      </c>
      <c r="D9" s="7">
        <v>100</v>
      </c>
      <c r="E9" s="7">
        <v>121</v>
      </c>
      <c r="F9" s="7">
        <v>111</v>
      </c>
      <c r="G9" s="7">
        <v>111</v>
      </c>
      <c r="H9" s="7">
        <f t="shared" si="0"/>
        <v>443</v>
      </c>
      <c r="I9" s="7">
        <f t="shared" si="1"/>
        <v>315</v>
      </c>
    </row>
    <row r="10" spans="3:9" x14ac:dyDescent="0.25">
      <c r="C10" s="1" t="s">
        <v>16</v>
      </c>
      <c r="D10" s="7">
        <v>237</v>
      </c>
      <c r="E10" s="7">
        <v>542</v>
      </c>
      <c r="F10" s="7">
        <v>234</v>
      </c>
      <c r="G10" s="7">
        <v>134</v>
      </c>
      <c r="H10" s="7">
        <f t="shared" si="0"/>
        <v>1147</v>
      </c>
      <c r="I10" s="7">
        <f t="shared" si="1"/>
        <v>385</v>
      </c>
    </row>
    <row r="11" spans="3:9" x14ac:dyDescent="0.25">
      <c r="C11" s="1" t="s">
        <v>17</v>
      </c>
      <c r="D11" s="7">
        <v>123</v>
      </c>
      <c r="E11" s="7">
        <v>324</v>
      </c>
      <c r="F11" s="7">
        <v>327</v>
      </c>
      <c r="G11" s="7">
        <v>376</v>
      </c>
      <c r="H11" s="7">
        <f t="shared" si="0"/>
        <v>1150</v>
      </c>
      <c r="I11" s="7">
        <f t="shared" si="1"/>
        <v>385</v>
      </c>
    </row>
    <row r="12" spans="3:9" x14ac:dyDescent="0.25">
      <c r="C12" s="1" t="s">
        <v>18</v>
      </c>
      <c r="D12" s="7">
        <v>321</v>
      </c>
      <c r="E12" s="7">
        <v>444</v>
      </c>
      <c r="F12" s="7">
        <v>321</v>
      </c>
      <c r="G12" s="7">
        <v>124</v>
      </c>
      <c r="H12" s="7">
        <f t="shared" si="0"/>
        <v>1210</v>
      </c>
      <c r="I12" s="7">
        <f t="shared" si="1"/>
        <v>385</v>
      </c>
    </row>
    <row r="13" spans="3:9" x14ac:dyDescent="0.25">
      <c r="C13" s="3" t="s">
        <v>19</v>
      </c>
      <c r="D13" s="7">
        <v>124</v>
      </c>
      <c r="E13" s="7">
        <v>765</v>
      </c>
      <c r="F13" s="7">
        <v>432</v>
      </c>
      <c r="G13" s="7">
        <v>126</v>
      </c>
      <c r="H13" s="7">
        <f t="shared" si="0"/>
        <v>1447</v>
      </c>
      <c r="I13" s="7">
        <f t="shared" si="1"/>
        <v>385</v>
      </c>
    </row>
    <row r="14" spans="3:9" x14ac:dyDescent="0.25">
      <c r="C14" s="3" t="s">
        <v>20</v>
      </c>
      <c r="D14" s="7">
        <v>234</v>
      </c>
      <c r="E14" s="7">
        <v>345</v>
      </c>
      <c r="F14" s="7">
        <v>345</v>
      </c>
      <c r="G14" s="7">
        <v>654</v>
      </c>
      <c r="H14" s="7">
        <f t="shared" si="0"/>
        <v>1578</v>
      </c>
      <c r="I14" s="7">
        <f t="shared" si="1"/>
        <v>385</v>
      </c>
    </row>
  </sheetData>
  <mergeCells count="1">
    <mergeCell ref="D5:G5"/>
  </mergeCells>
  <pageMargins left="0.7" right="0.7" top="0.75" bottom="0.75" header="0.3" footer="0.3"/>
  <pageSetup paperSize="9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6:H6"/>
  <sheetViews>
    <sheetView tabSelected="1" workbookViewId="0">
      <selection activeCell="B6" sqref="B6"/>
    </sheetView>
  </sheetViews>
  <sheetFormatPr defaultRowHeight="15" x14ac:dyDescent="0.25"/>
  <cols>
    <col min="2" max="2" width="16" bestFit="1" customWidth="1"/>
    <col min="3" max="3" width="10.28515625" bestFit="1" customWidth="1"/>
    <col min="4" max="4" width="13.140625" bestFit="1" customWidth="1"/>
    <col min="5" max="5" width="9.5703125" bestFit="1" customWidth="1"/>
    <col min="7" max="7" width="12.85546875" bestFit="1" customWidth="1"/>
  </cols>
  <sheetData>
    <row r="6" spans="1:8" x14ac:dyDescent="0.25">
      <c r="A6" s="9" t="str">
        <f>IF(VLOOKUP($B$6,podacioradnicima!$C$6:$E$13,2,FALSE)="м","Радник","Радница")</f>
        <v>Радник</v>
      </c>
      <c r="B6" t="s">
        <v>16</v>
      </c>
      <c r="C6" t="str">
        <f>IF(VLOOKUP($B$6,podacioradnicima!$C$6:$E$13,2,FALSE)="м","остварио","остварила")</f>
        <v>остварио</v>
      </c>
      <c r="D6" t="s">
        <v>22</v>
      </c>
      <c r="E6" s="10">
        <f>VLOOKUP($B$6,prodaja!$C$7:$I$14,6,FALSE)</f>
        <v>1147</v>
      </c>
      <c r="F6" t="str">
        <f>IF(VLOOKUP($B$6,podacioradnicima!$C$6:$E$13,2,FALSE)="м","његова","њена")</f>
        <v>његова</v>
      </c>
      <c r="G6" t="s">
        <v>23</v>
      </c>
      <c r="H6" s="11">
        <f>VLOOKUP($B$6,prodaja!$C$7:$I$14,7,FALSE)</f>
        <v>385</v>
      </c>
    </row>
  </sheetData>
  <dataValidations count="1">
    <dataValidation type="list" allowBlank="1" showInputMessage="1" showErrorMessage="1" sqref="B6">
      <formula1>radnici</formula1>
    </dataValidation>
  </dataValidations>
  <pageMargins left="0.7" right="0.7" top="0.75" bottom="0.75" header="0.3" footer="0.3"/>
  <pageSetup paperSize="9" orientation="landscape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1</vt:i4>
      </vt:variant>
    </vt:vector>
  </HeadingPairs>
  <TitlesOfParts>
    <vt:vector size="4" baseType="lpstr">
      <vt:lpstr>podacioradnicima</vt:lpstr>
      <vt:lpstr>prodaja</vt:lpstr>
      <vt:lpstr>izvestaji</vt:lpstr>
      <vt:lpstr>radnici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123</dc:creator>
  <cp:lastModifiedBy>123</cp:lastModifiedBy>
  <dcterms:created xsi:type="dcterms:W3CDTF">2015-06-21T18:58:42Z</dcterms:created>
  <dcterms:modified xsi:type="dcterms:W3CDTF">2015-06-22T16:08:19Z</dcterms:modified>
</cp:coreProperties>
</file>