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Sheet1" sheetId="1" r:id="rId1"/>
  </sheets>
  <definedNames>
    <definedName name="solver_cvg" localSheetId="0" hidden="1">0.0001</definedName>
    <definedName name="solver_drv" localSheetId="0" hidden="1">2</definedName>
    <definedName name="solver_eng" localSheetId="0" hidden="1">3</definedName>
    <definedName name="solver_est" localSheetId="0" hidden="1">1</definedName>
    <definedName name="solver_itr" localSheetId="0" hidden="1">2147483647</definedName>
    <definedName name="solver_lhs1" localSheetId="0" hidden="1">Sheet1!$D$27</definedName>
    <definedName name="solver_lhs10" localSheetId="0" hidden="1">Sheet1!$J$27</definedName>
    <definedName name="solver_lhs11" localSheetId="0" hidden="1">Sheet1!$K$27</definedName>
    <definedName name="solver_lhs12" localSheetId="0" hidden="1">Sheet1!$L$27</definedName>
    <definedName name="solver_lhs2" localSheetId="0" hidden="1">Sheet1!$D$7</definedName>
    <definedName name="solver_lhs3" localSheetId="0" hidden="1">Sheet1!$D$8</definedName>
    <definedName name="solver_lhs4" localSheetId="0" hidden="1">Sheet1!$D$9</definedName>
    <definedName name="solver_lhs5" localSheetId="0" hidden="1">Sheet1!$E$27</definedName>
    <definedName name="solver_lhs6" localSheetId="0" hidden="1">Sheet1!$F$27</definedName>
    <definedName name="solver_lhs7" localSheetId="0" hidden="1">Sheet1!$G$27</definedName>
    <definedName name="solver_lhs8" localSheetId="0" hidden="1">Sheet1!$H$27</definedName>
    <definedName name="solver_lhs9" localSheetId="0" hidden="1">Sheet1!$I$27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rbv" localSheetId="0" hidden="1">2</definedName>
    <definedName name="solver_rel1" localSheetId="0" hidden="1">1</definedName>
    <definedName name="solver_rel10" localSheetId="0" hidden="1">1</definedName>
    <definedName name="solver_rel11" localSheetId="0" hidden="1">1</definedName>
    <definedName name="solver_rel12" localSheetId="0" hidden="1">1</definedName>
    <definedName name="solver_rel2" localSheetId="0" hidden="1">2</definedName>
    <definedName name="solver_rel3" localSheetId="0" hidden="1">2</definedName>
    <definedName name="solver_rel4" localSheetId="0" hidden="1">2</definedName>
    <definedName name="solver_rel5" localSheetId="0" hidden="1">1</definedName>
    <definedName name="solver_rel6" localSheetId="0" hidden="1">1</definedName>
    <definedName name="solver_rel7" localSheetId="0" hidden="1">1</definedName>
    <definedName name="solver_rel8" localSheetId="0" hidden="1">1</definedName>
    <definedName name="solver_rel9" localSheetId="0" hidden="1">1</definedName>
    <definedName name="solver_rhs1" localSheetId="0" hidden="1">Sheet1!$D$5</definedName>
    <definedName name="solver_rhs10" localSheetId="0" hidden="1">Sheet1!$J$5</definedName>
    <definedName name="solver_rhs11" localSheetId="0" hidden="1">Sheet1!$K$5</definedName>
    <definedName name="solver_rhs12" localSheetId="0" hidden="1">Sheet1!$L$5</definedName>
    <definedName name="solver_rhs2" localSheetId="0" hidden="1">Sheet1!$X$7</definedName>
    <definedName name="solver_rhs3" localSheetId="0" hidden="1">Sheet1!$X$8</definedName>
    <definedName name="solver_rhs4" localSheetId="0" hidden="1">Sheet1!$X$9</definedName>
    <definedName name="solver_rhs5" localSheetId="0" hidden="1">Sheet1!$E$5</definedName>
    <definedName name="solver_rhs6" localSheetId="0" hidden="1">Sheet1!$F$5</definedName>
    <definedName name="solver_rhs7" localSheetId="0" hidden="1">Sheet1!$G$5</definedName>
    <definedName name="solver_rhs8" localSheetId="0" hidden="1">Sheet1!$H$5</definedName>
    <definedName name="solver_rhs9" localSheetId="0" hidden="1">Sheet1!$I$5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E26" i="1"/>
  <c r="D7" i="1"/>
  <c r="E7" i="1" s="1"/>
  <c r="D8" i="1" l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F27" i="1"/>
  <c r="F4" i="1" s="1"/>
  <c r="F5" i="1" s="1"/>
  <c r="G27" i="1"/>
  <c r="G4" i="1" s="1"/>
  <c r="G5" i="1" s="1"/>
  <c r="H27" i="1"/>
  <c r="H4" i="1" s="1"/>
  <c r="H5" i="1" s="1"/>
  <c r="I27" i="1"/>
  <c r="I4" i="1" s="1"/>
  <c r="I5" i="1" s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C27" i="1"/>
  <c r="E8" i="1" l="1"/>
  <c r="E9" i="1" s="1"/>
  <c r="E10" i="1" s="1"/>
  <c r="X10" i="1" s="1"/>
  <c r="X8" i="1" l="1"/>
  <c r="X9" i="1"/>
  <c r="E11" i="1"/>
  <c r="X11" i="1" s="1"/>
  <c r="D27" i="1"/>
  <c r="D4" i="1" s="1"/>
  <c r="D5" i="1" s="1"/>
  <c r="X7" i="1"/>
  <c r="E12" i="1" l="1"/>
  <c r="X12" i="1" s="1"/>
  <c r="E13" i="1"/>
  <c r="X13" i="1" l="1"/>
  <c r="E14" i="1"/>
  <c r="X14" i="1" s="1"/>
  <c r="E15" i="1" l="1"/>
  <c r="X15" i="1" s="1"/>
  <c r="E16" i="1" l="1"/>
  <c r="E17" i="1" l="1"/>
  <c r="E18" i="1" s="1"/>
  <c r="X16" i="1"/>
  <c r="X18" i="1" l="1"/>
  <c r="E19" i="1"/>
  <c r="X19" i="1" s="1"/>
  <c r="X17" i="1"/>
  <c r="E20" i="1" l="1"/>
  <c r="X20" i="1" s="1"/>
  <c r="E21" i="1" l="1"/>
  <c r="E22" i="1" s="1"/>
  <c r="X22" i="1" s="1"/>
  <c r="X21" i="1" l="1"/>
  <c r="E23" i="1"/>
  <c r="X23" i="1" s="1"/>
  <c r="E24" i="1" l="1"/>
  <c r="X24" i="1" s="1"/>
  <c r="E25" i="1" l="1"/>
  <c r="X25" i="1" l="1"/>
  <c r="X26" i="1"/>
  <c r="X27" i="1" s="1"/>
  <c r="E27" i="1" l="1"/>
  <c r="E4" i="1" s="1"/>
  <c r="E5" i="1" s="1"/>
</calcChain>
</file>

<file path=xl/sharedStrings.xml><?xml version="1.0" encoding="utf-8"?>
<sst xmlns="http://schemas.openxmlformats.org/spreadsheetml/2006/main" count="43" uniqueCount="43">
  <si>
    <t>Ostatak</t>
  </si>
  <si>
    <t>Ukupan iznos</t>
  </si>
  <si>
    <t>Uplata</t>
  </si>
  <si>
    <t>Račun 1</t>
  </si>
  <si>
    <t>Račun 2</t>
  </si>
  <si>
    <t>Račun 3</t>
  </si>
  <si>
    <t>Račun 4</t>
  </si>
  <si>
    <t>Račun 5</t>
  </si>
  <si>
    <t>Račun 6</t>
  </si>
  <si>
    <t>Račun 7</t>
  </si>
  <si>
    <t>Račun 8</t>
  </si>
  <si>
    <t>Račun 9</t>
  </si>
  <si>
    <t>Račun 10</t>
  </si>
  <si>
    <t>Račun 11</t>
  </si>
  <si>
    <t>Račun 12</t>
  </si>
  <si>
    <t>Račun 13</t>
  </si>
  <si>
    <t>Račun 14</t>
  </si>
  <si>
    <t>Račun 15</t>
  </si>
  <si>
    <t>Račun 16</t>
  </si>
  <si>
    <t>Račun 17</t>
  </si>
  <si>
    <t>Račun 18</t>
  </si>
  <si>
    <t>Račun 19</t>
  </si>
  <si>
    <t>Račun 20</t>
  </si>
  <si>
    <t>Dug1</t>
  </si>
  <si>
    <t>Dug2</t>
  </si>
  <si>
    <t>Dug3</t>
  </si>
  <si>
    <t>Dug4</t>
  </si>
  <si>
    <t>Dug5</t>
  </si>
  <si>
    <t>Dug6</t>
  </si>
  <si>
    <t>Dug7</t>
  </si>
  <si>
    <t>Dug8</t>
  </si>
  <si>
    <t>Dug9</t>
  </si>
  <si>
    <t>Dug10</t>
  </si>
  <si>
    <t>Dug11</t>
  </si>
  <si>
    <t>Dug12</t>
  </si>
  <si>
    <t>Dug13</t>
  </si>
  <si>
    <t>Dug14</t>
  </si>
  <si>
    <t>Dug15</t>
  </si>
  <si>
    <t>Dug16</t>
  </si>
  <si>
    <t>Dug17</t>
  </si>
  <si>
    <t>Dug18</t>
  </si>
  <si>
    <t>Dug19</t>
  </si>
  <si>
    <t>Dug20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</si>
</sst>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7"/>
  <sheetViews>
    <sheetView tabSelected="1" workbookViewId="0">
      <selection activeCell="D31" sqref="D31"/>
    </sheetView>
  </sheetViews>
  <sheetFormatPr defaultRowHeight="15" x14ac:dyDescent="0.25"/>
  <cols>
    <col min="2" max="2" width="17.85546875" customWidth="1"/>
    <col min="3" max="3" width="12.7109375" bestFit="1" customWidth="1"/>
    <col min="4" max="4" width="9.28515625" bestFit="1" customWidth="1"/>
    <col min="5" max="12" width="10.140625" bestFit="1" customWidth="1"/>
    <col min="22" max="23" width="10.140625" bestFit="1" customWidth="1"/>
  </cols>
  <sheetData>
    <row r="1" spans="1:24" x14ac:dyDescent="0.25"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17</v>
      </c>
      <c r="U1">
        <v>18</v>
      </c>
      <c r="V1">
        <v>19</v>
      </c>
      <c r="W1">
        <v>20</v>
      </c>
    </row>
    <row r="2" spans="1:24" x14ac:dyDescent="0.25"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</row>
    <row r="3" spans="1:24" s="3" customFormat="1" x14ac:dyDescent="0.25">
      <c r="C3" s="2" t="s">
        <v>1</v>
      </c>
      <c r="D3" s="2">
        <v>35000</v>
      </c>
      <c r="E3" s="2">
        <v>40000</v>
      </c>
      <c r="F3" s="2">
        <v>40000</v>
      </c>
      <c r="G3" s="2">
        <v>40000</v>
      </c>
      <c r="H3" s="2">
        <v>45000</v>
      </c>
      <c r="I3" s="2">
        <v>50000</v>
      </c>
      <c r="J3" s="2">
        <v>55000</v>
      </c>
      <c r="K3" s="2">
        <v>60000</v>
      </c>
      <c r="L3" s="2">
        <v>60000</v>
      </c>
      <c r="M3" s="2">
        <v>60000</v>
      </c>
      <c r="N3" s="2">
        <v>70000</v>
      </c>
      <c r="O3" s="2">
        <v>70000</v>
      </c>
      <c r="P3" s="2">
        <v>75000</v>
      </c>
      <c r="Q3" s="2">
        <v>80000</v>
      </c>
      <c r="R3" s="2">
        <v>80000</v>
      </c>
      <c r="S3" s="2">
        <v>85000</v>
      </c>
      <c r="T3" s="2">
        <v>90000</v>
      </c>
      <c r="U3" s="2">
        <v>95000</v>
      </c>
      <c r="V3" s="2">
        <v>100000</v>
      </c>
      <c r="W3" s="2">
        <v>100000</v>
      </c>
    </row>
    <row r="4" spans="1:24" s="3" customFormat="1" x14ac:dyDescent="0.25">
      <c r="C4" s="2" t="s">
        <v>2</v>
      </c>
      <c r="D4" s="2">
        <f>D27</f>
        <v>30000</v>
      </c>
      <c r="E4" s="2">
        <f t="shared" ref="E4:W4" si="0">E27</f>
        <v>30000</v>
      </c>
      <c r="F4" s="2">
        <f t="shared" si="0"/>
        <v>0</v>
      </c>
      <c r="G4" s="2">
        <f t="shared" si="0"/>
        <v>0</v>
      </c>
      <c r="H4" s="2">
        <f t="shared" si="0"/>
        <v>0</v>
      </c>
      <c r="I4" s="2">
        <f t="shared" si="0"/>
        <v>0</v>
      </c>
      <c r="J4" s="2">
        <f t="shared" si="0"/>
        <v>0</v>
      </c>
      <c r="K4" s="2">
        <f t="shared" si="0"/>
        <v>0</v>
      </c>
      <c r="L4" s="2">
        <f t="shared" si="0"/>
        <v>0</v>
      </c>
      <c r="M4" s="2">
        <f t="shared" si="0"/>
        <v>0</v>
      </c>
      <c r="N4" s="2">
        <f t="shared" si="0"/>
        <v>0</v>
      </c>
      <c r="O4" s="2">
        <f t="shared" si="0"/>
        <v>0</v>
      </c>
      <c r="P4" s="2">
        <f t="shared" si="0"/>
        <v>0</v>
      </c>
      <c r="Q4" s="2">
        <f t="shared" si="0"/>
        <v>0</v>
      </c>
      <c r="R4" s="2">
        <f t="shared" si="0"/>
        <v>0</v>
      </c>
      <c r="S4" s="2">
        <f t="shared" si="0"/>
        <v>0</v>
      </c>
      <c r="T4" s="2">
        <f t="shared" si="0"/>
        <v>0</v>
      </c>
      <c r="U4" s="2">
        <f t="shared" si="0"/>
        <v>0</v>
      </c>
      <c r="V4" s="2">
        <f t="shared" si="0"/>
        <v>0</v>
      </c>
      <c r="W4" s="2">
        <f t="shared" si="0"/>
        <v>0</v>
      </c>
    </row>
    <row r="5" spans="1:24" x14ac:dyDescent="0.25">
      <c r="B5" s="2">
        <f>IF(B1&gt;=A5,A5,"")</f>
        <v>0</v>
      </c>
      <c r="C5" s="1" t="s">
        <v>0</v>
      </c>
      <c r="D5" s="2">
        <f>D3-D4</f>
        <v>5000</v>
      </c>
      <c r="E5" s="2">
        <f t="shared" ref="E5:W5" si="1">E3-E4</f>
        <v>10000</v>
      </c>
      <c r="F5" s="2">
        <f t="shared" si="1"/>
        <v>40000</v>
      </c>
      <c r="G5" s="2">
        <f t="shared" si="1"/>
        <v>40000</v>
      </c>
      <c r="H5" s="2">
        <f t="shared" si="1"/>
        <v>45000</v>
      </c>
      <c r="I5" s="2">
        <f t="shared" si="1"/>
        <v>50000</v>
      </c>
      <c r="J5" s="2">
        <f t="shared" si="1"/>
        <v>55000</v>
      </c>
      <c r="K5" s="2">
        <f t="shared" si="1"/>
        <v>60000</v>
      </c>
      <c r="L5" s="2">
        <f t="shared" si="1"/>
        <v>60000</v>
      </c>
      <c r="M5" s="2">
        <f t="shared" si="1"/>
        <v>60000</v>
      </c>
      <c r="N5" s="2">
        <f t="shared" si="1"/>
        <v>70000</v>
      </c>
      <c r="O5" s="2">
        <f t="shared" si="1"/>
        <v>70000</v>
      </c>
      <c r="P5" s="2">
        <f t="shared" si="1"/>
        <v>75000</v>
      </c>
      <c r="Q5" s="2">
        <f t="shared" si="1"/>
        <v>80000</v>
      </c>
      <c r="R5" s="2">
        <f t="shared" si="1"/>
        <v>80000</v>
      </c>
      <c r="S5" s="2">
        <f t="shared" si="1"/>
        <v>85000</v>
      </c>
      <c r="T5" s="2">
        <f t="shared" si="1"/>
        <v>90000</v>
      </c>
      <c r="U5" s="2">
        <f t="shared" si="1"/>
        <v>95000</v>
      </c>
      <c r="V5" s="2">
        <f t="shared" si="1"/>
        <v>100000</v>
      </c>
      <c r="W5" s="2">
        <f t="shared" si="1"/>
        <v>100000</v>
      </c>
    </row>
    <row r="7" spans="1:24" x14ac:dyDescent="0.25">
      <c r="A7">
        <v>1</v>
      </c>
      <c r="B7" s="1" t="s">
        <v>23</v>
      </c>
      <c r="C7" s="2">
        <v>30000</v>
      </c>
      <c r="D7" s="2">
        <f>IF(D3&gt;=C7,C7,"")</f>
        <v>30000</v>
      </c>
      <c r="E7" s="2" t="str">
        <f>IF(D7&lt;&gt;"","",IF($E$3&gt;=C7,C7,""))</f>
        <v/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4">
        <f>SUM(D7:W7)</f>
        <v>30000</v>
      </c>
    </row>
    <row r="8" spans="1:24" x14ac:dyDescent="0.25">
      <c r="A8">
        <v>2</v>
      </c>
      <c r="B8" s="1" t="s">
        <v>24</v>
      </c>
      <c r="C8" s="2">
        <v>30000</v>
      </c>
      <c r="D8" s="2" t="str">
        <f>IF(D7&gt;0,"",IF($D$3&gt;=C8,C8,""))</f>
        <v/>
      </c>
      <c r="E8" s="2">
        <f>IF(OR(D8&lt;&gt;"",E7&lt;&gt;""),"",IF($E$3&gt;=C8,C8,""))</f>
        <v>30000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4">
        <f t="shared" ref="X8:X26" si="2">SUM(D8:W8)</f>
        <v>30000</v>
      </c>
    </row>
    <row r="9" spans="1:24" x14ac:dyDescent="0.25">
      <c r="A9">
        <v>3</v>
      </c>
      <c r="B9" s="1" t="s">
        <v>25</v>
      </c>
      <c r="C9" s="2">
        <v>30000</v>
      </c>
      <c r="D9" s="2" t="str">
        <f t="shared" ref="D9:D26" si="3">IF(D8&gt;0,"",IF($D$3&gt;=C9,C9,""))</f>
        <v/>
      </c>
      <c r="E9" s="2" t="str">
        <f>IF(OR(D9&lt;&gt;"",E8&lt;&gt;""),"",IF($E$3&gt;=C9,C9,""))</f>
        <v/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4">
        <f t="shared" si="2"/>
        <v>0</v>
      </c>
    </row>
    <row r="10" spans="1:24" x14ac:dyDescent="0.25">
      <c r="A10">
        <v>4</v>
      </c>
      <c r="B10" s="1" t="s">
        <v>26</v>
      </c>
      <c r="C10" s="2">
        <v>35000</v>
      </c>
      <c r="D10" s="2" t="str">
        <f t="shared" si="3"/>
        <v/>
      </c>
      <c r="E10" s="2" t="str">
        <f>IF(OR(D10&lt;&gt;"",E8&lt;&gt;"",E9&lt;&gt;""),"",IF($E$3&gt;=C10,C10,""))</f>
        <v/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4">
        <f t="shared" si="2"/>
        <v>0</v>
      </c>
    </row>
    <row r="11" spans="1:24" x14ac:dyDescent="0.25">
      <c r="A11">
        <v>5</v>
      </c>
      <c r="B11" s="1" t="s">
        <v>27</v>
      </c>
      <c r="C11" s="2">
        <v>35000</v>
      </c>
      <c r="D11" s="2" t="str">
        <f t="shared" si="3"/>
        <v/>
      </c>
      <c r="E11" s="2" t="str">
        <f>IF(OR(D11&lt;&gt;"",E8&lt;&gt;"",E9&lt;&gt;"",E10&lt;&gt;""),"",IF($E$3&gt;=C11,C11,""))</f>
        <v/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4">
        <f t="shared" si="2"/>
        <v>0</v>
      </c>
    </row>
    <row r="12" spans="1:24" x14ac:dyDescent="0.25">
      <c r="A12">
        <v>6</v>
      </c>
      <c r="B12" s="1" t="s">
        <v>28</v>
      </c>
      <c r="C12" s="2">
        <v>40000</v>
      </c>
      <c r="D12" s="2" t="str">
        <f t="shared" si="3"/>
        <v/>
      </c>
      <c r="E12" s="2" t="str">
        <f>IF(OR(D12&lt;&gt;"",E8&lt;&gt;"",E9&lt;&gt;"",E10&lt;&gt;"",E11&lt;&gt;""),"",IF($E$3&gt;=C12,C12,""))</f>
        <v/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4">
        <f t="shared" si="2"/>
        <v>0</v>
      </c>
    </row>
    <row r="13" spans="1:24" x14ac:dyDescent="0.25">
      <c r="A13">
        <v>7</v>
      </c>
      <c r="B13" s="1" t="s">
        <v>29</v>
      </c>
      <c r="C13" s="2">
        <v>40000</v>
      </c>
      <c r="D13" s="2" t="str">
        <f t="shared" si="3"/>
        <v/>
      </c>
      <c r="E13" s="2" t="str">
        <f>IF(OR(D13&lt;&gt;"",E8&lt;&gt;"",E9&lt;&gt;"",E10&lt;&gt;"",E11&lt;&gt;"",E12&lt;&gt;""),"",IF($E$3&gt;=C13,C13,""))</f>
        <v/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4">
        <f t="shared" si="2"/>
        <v>0</v>
      </c>
    </row>
    <row r="14" spans="1:24" x14ac:dyDescent="0.25">
      <c r="A14">
        <v>8</v>
      </c>
      <c r="B14" s="1" t="s">
        <v>30</v>
      </c>
      <c r="C14" s="2">
        <v>50000</v>
      </c>
      <c r="D14" s="2" t="str">
        <f t="shared" si="3"/>
        <v/>
      </c>
      <c r="E14" s="2" t="str">
        <f>IF(OR(D14&lt;&gt;"",E8&lt;&gt;"",E9&lt;&gt;"",E10&lt;&gt;"",E11&lt;&gt;"",E12&lt;&gt;"",E13&lt;&gt;""),"",IF($E$3&gt;=C14,C14,""))</f>
        <v/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4">
        <f t="shared" si="2"/>
        <v>0</v>
      </c>
    </row>
    <row r="15" spans="1:24" x14ac:dyDescent="0.25">
      <c r="A15">
        <v>9</v>
      </c>
      <c r="B15" s="1" t="s">
        <v>31</v>
      </c>
      <c r="C15" s="2">
        <v>60000</v>
      </c>
      <c r="D15" s="2" t="str">
        <f t="shared" si="3"/>
        <v/>
      </c>
      <c r="E15" s="2" t="str">
        <f>IF(OR(D15&lt;&gt;"",E8&lt;&gt;"",E9&lt;&gt;"",E10&lt;&gt;"",E11&lt;&gt;"",E12&lt;&gt;"",E13&lt;&gt;"",E14&lt;&gt;""),"",IF($E$3&gt;=C15,C15,""))</f>
        <v/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4">
        <f t="shared" si="2"/>
        <v>0</v>
      </c>
    </row>
    <row r="16" spans="1:24" x14ac:dyDescent="0.25">
      <c r="A16">
        <v>10</v>
      </c>
      <c r="B16" s="1" t="s">
        <v>32</v>
      </c>
      <c r="C16" s="2">
        <v>60000</v>
      </c>
      <c r="D16" s="2" t="str">
        <f t="shared" si="3"/>
        <v/>
      </c>
      <c r="E16" s="2" t="str">
        <f>IF(OR(D16&lt;&gt;"",E8&lt;&gt;"",E9&lt;&gt;"",E10&lt;&gt;"",E11&lt;&gt;"",E12&lt;&gt;"",E13&lt;&gt;"",E14&lt;&gt;"",E15&lt;&gt;""),"",IF($E$3&gt;=C16,C16,""))</f>
        <v/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4">
        <f t="shared" si="2"/>
        <v>0</v>
      </c>
    </row>
    <row r="17" spans="1:24" x14ac:dyDescent="0.25">
      <c r="A17">
        <v>11</v>
      </c>
      <c r="B17" s="1" t="s">
        <v>33</v>
      </c>
      <c r="C17" s="2">
        <v>60000</v>
      </c>
      <c r="D17" s="2" t="str">
        <f t="shared" si="3"/>
        <v/>
      </c>
      <c r="E17" s="2" t="str">
        <f>IF(OR(D17&lt;&gt;"",E8&lt;&gt;"",E9&lt;&gt;"",E10&lt;&gt;"",E11&lt;&gt;"",E12&lt;&gt;"",E13&lt;&gt;"",E14&lt;&gt;"",E15&lt;&gt;"",E16&lt;&gt;""),"",IF($E$3&gt;=C17,C17,""))</f>
        <v/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4">
        <f t="shared" si="2"/>
        <v>0</v>
      </c>
    </row>
    <row r="18" spans="1:24" x14ac:dyDescent="0.25">
      <c r="A18">
        <v>12</v>
      </c>
      <c r="B18" s="1" t="s">
        <v>34</v>
      </c>
      <c r="C18" s="2">
        <v>60000</v>
      </c>
      <c r="D18" s="2" t="str">
        <f t="shared" si="3"/>
        <v/>
      </c>
      <c r="E18" s="2" t="str">
        <f>IF(OR(D18&lt;&gt;"",E8&lt;&gt;"",E9&lt;&gt;"",E10&lt;&gt;"",E11&lt;&gt;"",E12&lt;&gt;"",E13&lt;&gt;"",E14&lt;&gt;"",E15&lt;&gt;"",E16&lt;&gt;"",E17&lt;&gt;""),"",IF($E$3&gt;=C18,C18,""))</f>
        <v/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4">
        <f t="shared" si="2"/>
        <v>0</v>
      </c>
    </row>
    <row r="19" spans="1:24" x14ac:dyDescent="0.25">
      <c r="A19">
        <v>13</v>
      </c>
      <c r="B19" s="1" t="s">
        <v>35</v>
      </c>
      <c r="C19" s="2">
        <v>70000</v>
      </c>
      <c r="D19" s="2" t="str">
        <f t="shared" si="3"/>
        <v/>
      </c>
      <c r="E19" s="2" t="str">
        <f>IF(OR(D19&lt;&gt;"",E8&lt;&gt;"",E9&lt;&gt;"",E10&lt;&gt;"",E11&lt;&gt;"",E12&lt;&gt;"",E13&lt;&gt;"",E14&lt;&gt;"",E15&lt;&gt;"",E16&lt;&gt;"",E17&lt;&gt;"",E18&lt;&gt;""),"",IF($E$3&gt;=C19,C19,""))</f>
        <v/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4">
        <f t="shared" si="2"/>
        <v>0</v>
      </c>
    </row>
    <row r="20" spans="1:24" x14ac:dyDescent="0.25">
      <c r="A20">
        <v>14</v>
      </c>
      <c r="B20" s="1" t="s">
        <v>36</v>
      </c>
      <c r="C20" s="2">
        <v>75000</v>
      </c>
      <c r="D20" s="2" t="str">
        <f t="shared" si="3"/>
        <v/>
      </c>
      <c r="E20" s="2" t="str">
        <f>IF(OR(D20&lt;&gt;"",E8&lt;&gt;"",E9&lt;&gt;"",E10&lt;&gt;"",E11&lt;&gt;"",E12&lt;&gt;"",E13&lt;&gt;"",E14&lt;&gt;"",E15&lt;&gt;"",E16&lt;&gt;"",E17&lt;&gt;"",E18&lt;&gt;"",E19&lt;&gt;""),"",IF($E$3&gt;=C20,C20,""))</f>
        <v/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4">
        <f t="shared" si="2"/>
        <v>0</v>
      </c>
    </row>
    <row r="21" spans="1:24" x14ac:dyDescent="0.25">
      <c r="A21">
        <v>15</v>
      </c>
      <c r="B21" s="1" t="s">
        <v>37</v>
      </c>
      <c r="C21" s="2">
        <v>80000</v>
      </c>
      <c r="D21" s="2" t="str">
        <f t="shared" si="3"/>
        <v/>
      </c>
      <c r="E21" s="2" t="str">
        <f>IF(OR(D21&lt;&gt;"",E8&lt;&gt;"",E9&lt;&gt;"",E10&lt;&gt;"",E11&lt;&gt;"",E12&lt;&gt;"",E13&lt;&gt;"",E14&lt;&gt;"",E15&lt;&gt;"",E16&lt;&gt;"",E17&lt;&gt;"",E18&lt;&gt;"",E19&lt;&gt;"",E20&lt;&gt;""),"",IF($E$3&gt;=C21,C21,""))</f>
        <v/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4">
        <f t="shared" si="2"/>
        <v>0</v>
      </c>
    </row>
    <row r="22" spans="1:24" x14ac:dyDescent="0.25">
      <c r="A22">
        <v>16</v>
      </c>
      <c r="B22" s="1" t="s">
        <v>38</v>
      </c>
      <c r="C22" s="2">
        <v>80000</v>
      </c>
      <c r="D22" s="2" t="str">
        <f t="shared" si="3"/>
        <v/>
      </c>
      <c r="E22" s="2" t="str">
        <f>IF(OR(D22&lt;&gt;"",E8&lt;&gt;"",E9&lt;&gt;"",E10&lt;&gt;"",E11&lt;&gt;"",E12&lt;&gt;"",E13&lt;&gt;"",E14&lt;&gt;"",E15&lt;&gt;"",E16&lt;&gt;"",E17&lt;&gt;"",E18&lt;&gt;"",E19&lt;&gt;"",E20&lt;&gt;"",E21&lt;&gt;""),"",IF($E$3&gt;=C22,C22,""))</f>
        <v/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4">
        <f t="shared" si="2"/>
        <v>0</v>
      </c>
    </row>
    <row r="23" spans="1:24" x14ac:dyDescent="0.25">
      <c r="A23">
        <v>17</v>
      </c>
      <c r="B23" s="1" t="s">
        <v>39</v>
      </c>
      <c r="C23" s="2">
        <v>80000</v>
      </c>
      <c r="D23" s="2" t="str">
        <f t="shared" si="3"/>
        <v/>
      </c>
      <c r="E23" s="2" t="str">
        <f>IF(OR(D23&lt;&gt;"",E8&lt;&gt;"",E9&lt;&gt;"",E10&lt;&gt;"",E11&lt;&gt;"",E12&lt;&gt;"",E13&lt;&gt;"",E14&lt;&gt;"",E15&lt;&gt;"",E16&lt;&gt;"",E17&lt;&gt;"",E18&lt;&gt;"",E19&lt;&gt;"",E20&lt;&gt;"",E21&lt;&gt;"",E22&lt;&gt;""),"",IF($E$3&gt;=C23,C23,""))</f>
        <v/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4">
        <f t="shared" si="2"/>
        <v>0</v>
      </c>
    </row>
    <row r="24" spans="1:24" x14ac:dyDescent="0.25">
      <c r="A24">
        <v>18</v>
      </c>
      <c r="B24" s="1" t="s">
        <v>40</v>
      </c>
      <c r="C24" s="2">
        <v>80000</v>
      </c>
      <c r="D24" s="2" t="str">
        <f t="shared" si="3"/>
        <v/>
      </c>
      <c r="E24" s="2" t="str">
        <f>IF(OR(D24&lt;&gt;"",E8&lt;&gt;"",E9&lt;&gt;"",E10&lt;&gt;"",E11&lt;&gt;"",E12&lt;&gt;"",E13&lt;&gt;"",E14&lt;&gt;"",E15&lt;&gt;"",E16&lt;&gt;"",E17&lt;&gt;"",E18&lt;&gt;"",E19&lt;&gt;"",E20&lt;&gt;"",E21&lt;&gt;"",E22&lt;&gt;"",E23&lt;&gt;""),"",IF($E$3&gt;=C24,C24,""))</f>
        <v/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4">
        <f t="shared" si="2"/>
        <v>0</v>
      </c>
    </row>
    <row r="25" spans="1:24" x14ac:dyDescent="0.25">
      <c r="A25">
        <v>19</v>
      </c>
      <c r="B25" s="1" t="s">
        <v>41</v>
      </c>
      <c r="C25" s="2">
        <v>80000</v>
      </c>
      <c r="D25" s="2" t="str">
        <f t="shared" si="3"/>
        <v/>
      </c>
      <c r="E25" s="2" t="str">
        <f>IF(OR(D25&lt;&gt;"",E8&lt;&gt;"",E9&lt;&gt;"",E10&lt;&gt;"",E11&lt;&gt;"",E12&lt;&gt;"",E13&lt;&gt;"",E14&lt;&gt;"",E15&lt;&gt;"",E16&lt;&gt;"",E17&lt;&gt;"",E18&lt;&gt;"",E19&lt;&gt;"",E20&lt;&gt;"",E21&lt;&gt;"",E22&lt;&gt;"",E23&lt;&gt;"",E24&lt;&gt;""),"",IF($E$3&gt;=C25,C25,""))</f>
        <v/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4">
        <f t="shared" si="2"/>
        <v>0</v>
      </c>
    </row>
    <row r="26" spans="1:24" x14ac:dyDescent="0.25">
      <c r="A26">
        <v>20</v>
      </c>
      <c r="B26" s="1" t="s">
        <v>42</v>
      </c>
      <c r="C26" s="2">
        <v>80000</v>
      </c>
      <c r="D26" s="2" t="str">
        <f t="shared" si="3"/>
        <v/>
      </c>
      <c r="E26" s="2" t="str">
        <f t="shared" ref="E26" si="4">IF(OR(D26&lt;&gt;"",E25&lt;&gt;""),"",IF($E$3&gt;=C26,C26,""))</f>
        <v/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4">
        <f t="shared" si="2"/>
        <v>0</v>
      </c>
    </row>
    <row r="27" spans="1:24" x14ac:dyDescent="0.25">
      <c r="C27" s="3">
        <f>SUM(C7:C26)</f>
        <v>1155000</v>
      </c>
      <c r="D27" s="3">
        <f t="shared" ref="D27:X27" si="5">SUM(D7:D26)</f>
        <v>30000</v>
      </c>
      <c r="E27" s="3">
        <f t="shared" si="5"/>
        <v>30000</v>
      </c>
      <c r="F27" s="3">
        <f t="shared" si="5"/>
        <v>0</v>
      </c>
      <c r="G27" s="3">
        <f t="shared" si="5"/>
        <v>0</v>
      </c>
      <c r="H27" s="3">
        <f t="shared" si="5"/>
        <v>0</v>
      </c>
      <c r="I27" s="3">
        <f t="shared" si="5"/>
        <v>0</v>
      </c>
      <c r="J27" s="3">
        <f t="shared" si="5"/>
        <v>0</v>
      </c>
      <c r="K27" s="3">
        <f t="shared" si="5"/>
        <v>0</v>
      </c>
      <c r="L27" s="3">
        <f t="shared" si="5"/>
        <v>0</v>
      </c>
      <c r="M27" s="3">
        <f t="shared" si="5"/>
        <v>0</v>
      </c>
      <c r="N27" s="3">
        <f t="shared" si="5"/>
        <v>0</v>
      </c>
      <c r="O27" s="3">
        <f t="shared" si="5"/>
        <v>0</v>
      </c>
      <c r="P27" s="3">
        <f t="shared" si="5"/>
        <v>0</v>
      </c>
      <c r="Q27" s="3">
        <f t="shared" si="5"/>
        <v>0</v>
      </c>
      <c r="R27" s="3">
        <f t="shared" si="5"/>
        <v>0</v>
      </c>
      <c r="S27" s="3">
        <f t="shared" si="5"/>
        <v>0</v>
      </c>
      <c r="T27" s="3">
        <f t="shared" si="5"/>
        <v>0</v>
      </c>
      <c r="U27" s="3">
        <f t="shared" si="5"/>
        <v>0</v>
      </c>
      <c r="V27" s="3">
        <f t="shared" si="5"/>
        <v>0</v>
      </c>
      <c r="W27" s="3">
        <f t="shared" si="5"/>
        <v>0</v>
      </c>
      <c r="X27" s="3">
        <f t="shared" si="5"/>
        <v>60000</v>
      </c>
    </row>
  </sheetData>
  <sortState ref="D3:W3">
    <sortCondition ref="D3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Kroki</dc:creator>
  <cp:lastModifiedBy>2012</cp:lastModifiedBy>
  <dcterms:created xsi:type="dcterms:W3CDTF">2015-02-13T17:58:29Z</dcterms:created>
  <dcterms:modified xsi:type="dcterms:W3CDTF">2015-02-19T09:56:06Z</dcterms:modified>
</cp:coreProperties>
</file>