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180" windowHeight="11910" activeTab="0"/>
  </bookViews>
  <sheets>
    <sheet name="Sheet1" sheetId="1" r:id="rId1"/>
    <sheet name="svavozila" sheetId="2" r:id="rId2"/>
    <sheet name="radnici" sheetId="3" r:id="rId3"/>
  </sheets>
  <definedNames>
    <definedName name="_xlfn.IFERROR" hidden="1">#NAME?</definedName>
    <definedName name="benzin">'svavozila'!$A$2:$B$37</definedName>
    <definedName name="dizel">'svavozila'!$D$2:$E$37</definedName>
    <definedName name="potrosnja">'svavozila'!$G$2:$H$40</definedName>
    <definedName name="radnik">'radnici'!$B$2:$B$20</definedName>
    <definedName name="vrsta_i_registracija">'svavozila'!$G$2:$G$40</definedName>
  </definedNames>
  <calcPr fullCalcOnLoad="1"/>
</workbook>
</file>

<file path=xl/sharedStrings.xml><?xml version="1.0" encoding="utf-8"?>
<sst xmlns="http://schemas.openxmlformats.org/spreadsheetml/2006/main" count="124" uniqueCount="78">
  <si>
    <t>Ime i prezime radnika</t>
  </si>
  <si>
    <t>Datum</t>
  </si>
  <si>
    <t>Početno vreme</t>
  </si>
  <si>
    <t>Krajnje vreme</t>
  </si>
  <si>
    <t>Reg. automobila</t>
  </si>
  <si>
    <t>Početna kilometraža</t>
  </si>
  <si>
    <t>Krajnja kilometraža</t>
  </si>
  <si>
    <t>Mesto</t>
  </si>
  <si>
    <t>Opis</t>
  </si>
  <si>
    <t>Pređeno km</t>
  </si>
  <si>
    <t>BG Fabia 111 xx</t>
  </si>
  <si>
    <t>Potpis radnika:</t>
  </si>
  <si>
    <t>Potpis ovlaštenog lica:</t>
  </si>
  <si>
    <t>rb</t>
  </si>
  <si>
    <t>perzime i ime</t>
  </si>
  <si>
    <t>Ivan</t>
  </si>
  <si>
    <t>Marko</t>
  </si>
  <si>
    <t>Pero</t>
  </si>
  <si>
    <t>John</t>
  </si>
  <si>
    <t>Leo</t>
  </si>
  <si>
    <t>BG-Fabia 000 aa</t>
  </si>
  <si>
    <t>BG Roomster 122 xx</t>
  </si>
  <si>
    <t>BG Roomster 112 xx</t>
  </si>
  <si>
    <t>BG Fabia 222yy</t>
  </si>
  <si>
    <t>BG Fabia 221 bf</t>
  </si>
  <si>
    <t>BG Fabia 333 xx</t>
  </si>
  <si>
    <t>BG  Caddy</t>
  </si>
  <si>
    <t>BG Fiat Doblo 777 xx</t>
  </si>
  <si>
    <t>BG Fiat Doblo 888 xx</t>
  </si>
  <si>
    <t>BG Yeti 333 xx</t>
  </si>
  <si>
    <t>BG  Yet i444 xx</t>
  </si>
  <si>
    <t>BG Isuzu</t>
  </si>
  <si>
    <t>BG Fiat Ducato</t>
  </si>
  <si>
    <t>BG  Toyota</t>
  </si>
  <si>
    <t>BG Mahindra</t>
  </si>
  <si>
    <t>BG  Master</t>
  </si>
  <si>
    <t>Vrsta vozila</t>
  </si>
  <si>
    <t>benzin</t>
  </si>
  <si>
    <t>dizel</t>
  </si>
  <si>
    <t>potrošnja</t>
  </si>
  <si>
    <t>BENZIN</t>
  </si>
  <si>
    <t>DIZEL</t>
  </si>
  <si>
    <t>REG</t>
  </si>
  <si>
    <t>BG Roomster 113 xx</t>
  </si>
  <si>
    <t>BG Fiat Doblo 1</t>
  </si>
  <si>
    <t>BG Fiat Doblo 2</t>
  </si>
  <si>
    <t>BG Fiat Doblo 3</t>
  </si>
  <si>
    <t>BG Fiat Doblo 4</t>
  </si>
  <si>
    <t>BG Fiat Doblo 5</t>
  </si>
  <si>
    <t>BG L200 1</t>
  </si>
  <si>
    <t>BG L200 2</t>
  </si>
  <si>
    <t>BG L200 3</t>
  </si>
  <si>
    <t>BG L200 4</t>
  </si>
  <si>
    <t>BG Mazda 1</t>
  </si>
  <si>
    <t>BG Mazda 2</t>
  </si>
  <si>
    <t>BG Mazda 3</t>
  </si>
  <si>
    <t>BG Mazda 4</t>
  </si>
  <si>
    <t>BG Mazda 5</t>
  </si>
  <si>
    <t>BG Mazda 6</t>
  </si>
  <si>
    <t>BG Mazda 7</t>
  </si>
  <si>
    <t>BG Mercedes 1</t>
  </si>
  <si>
    <t>BG Mercedes 2</t>
  </si>
  <si>
    <t>BG  Punto 1</t>
  </si>
  <si>
    <t>BG  Punto 2</t>
  </si>
  <si>
    <t>BG  Punto 3</t>
  </si>
  <si>
    <r>
      <rPr>
        <b/>
        <sz val="10"/>
        <color indexed="8"/>
        <rFont val="Verdana"/>
        <family val="2"/>
      </rPr>
      <t>benzin</t>
    </r>
    <r>
      <rPr>
        <sz val="10"/>
        <color theme="1"/>
        <rFont val="Verdana"/>
        <family val="2"/>
      </rPr>
      <t xml:space="preserve"> 5/100</t>
    </r>
  </si>
  <si>
    <t>BG Yeti 444 xx</t>
  </si>
  <si>
    <r>
      <rPr>
        <b/>
        <sz val="10"/>
        <color indexed="8"/>
        <rFont val="Verdana"/>
        <family val="2"/>
      </rPr>
      <t>benzin</t>
    </r>
    <r>
      <rPr>
        <sz val="10"/>
        <color theme="1"/>
        <rFont val="Verdana"/>
        <family val="2"/>
      </rPr>
      <t xml:space="preserve"> 10/100</t>
    </r>
  </si>
  <si>
    <r>
      <rPr>
        <b/>
        <sz val="10"/>
        <color indexed="8"/>
        <rFont val="Verdana"/>
        <family val="2"/>
      </rPr>
      <t>dizel 7</t>
    </r>
    <r>
      <rPr>
        <sz val="10"/>
        <color theme="1"/>
        <rFont val="Verdana"/>
        <family val="2"/>
      </rPr>
      <t>/100</t>
    </r>
  </si>
  <si>
    <t>Jure Jurković</t>
  </si>
  <si>
    <t>http://www.ic.ims.hr/office/excel2003/funkcije/pretrazivanje/vlookup.html</t>
  </si>
  <si>
    <t>VLOOKUP</t>
  </si>
  <si>
    <t>IF</t>
  </si>
  <si>
    <t>http://www.ic.ims.hr/office/excel2003/funkcije/logicke/if.html</t>
  </si>
  <si>
    <t>IFERROR (za Excel 2007 i noviji u suprotnom se koristi IF u kombinaciji sa ISERROR)</t>
  </si>
  <si>
    <t>http://office.microsoft.com/hr-hr/excel-help/funkcija-iferror-HA001231765.aspx?CTT=5&amp;origin=HP010079186</t>
  </si>
  <si>
    <t>IF - ISERROR</t>
  </si>
  <si>
    <t>http://www.ic.ims.hr/office/excel2003/razno/greske8.html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</si>
</sst>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  <numFmt numFmtId="165" formatCode="[$-F400]h:mm:ss\ AM/PM"/>
    <numFmt numFmtId="166" formatCode="h:mm;@"/>
    <numFmt numFmtId="167" formatCode="0.0"/>
    <numFmt numFmtId="168" formatCode="mmm/yyyy"/>
  </numFmts>
  <fonts count="37">
    <font>
      <sz val="10"/>
      <color theme="1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sz val="10"/>
      <color indexed="9"/>
      <name val="Verdana"/>
      <family val="2"/>
    </font>
    <font>
      <u val="single"/>
      <sz val="10"/>
      <color indexed="12"/>
      <name val="Verdana"/>
      <family val="2"/>
    </font>
    <font>
      <sz val="8"/>
      <name val="Tahom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u val="single"/>
      <sz val="10"/>
      <color theme="10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2" fontId="0" fillId="0" borderId="0" xfId="0" applyNumberFormat="1" applyAlignment="1">
      <alignment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5" borderId="0" xfId="0" applyFill="1" applyAlignment="1">
      <alignment horizontal="center"/>
    </xf>
    <xf numFmtId="14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0" fillId="13" borderId="10" xfId="0" applyFill="1" applyBorder="1" applyAlignment="1">
      <alignment horizontal="center" vertical="center" wrapText="1"/>
    </xf>
    <xf numFmtId="0" fontId="0" fillId="9" borderId="0" xfId="0" applyFill="1" applyAlignment="1">
      <alignment horizontal="center"/>
    </xf>
    <xf numFmtId="0" fontId="0" fillId="0" borderId="10" xfId="0" applyBorder="1" applyAlignment="1">
      <alignment/>
    </xf>
    <xf numFmtId="0" fontId="0" fillId="36" borderId="10" xfId="0" applyFill="1" applyBorder="1" applyAlignment="1">
      <alignment horizontal="center"/>
    </xf>
    <xf numFmtId="0" fontId="29" fillId="0" borderId="0" xfId="52" applyAlignment="1" applyProtection="1">
      <alignment/>
      <protection/>
    </xf>
    <xf numFmtId="0" fontId="36" fillId="0" borderId="10" xfId="0" applyFont="1" applyBorder="1" applyAlignment="1">
      <alignment/>
    </xf>
    <xf numFmtId="44" fontId="36" fillId="0" borderId="10" xfId="44" applyFont="1" applyBorder="1" applyAlignment="1">
      <alignment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c.ims.hr/office/excel2003/funkcije/pretrazivanje/vlookup.html" TargetMode="External" /><Relationship Id="rId2" Type="http://schemas.openxmlformats.org/officeDocument/2006/relationships/hyperlink" Target="http://www.ic.ims.hr/office/excel2003/funkcije/logicke/if.html" TargetMode="External" /><Relationship Id="rId3" Type="http://schemas.openxmlformats.org/officeDocument/2006/relationships/hyperlink" Target="http://office.microsoft.com/hr-hr/excel-help/funkcija-iferror-HA001231765.aspx?CTT=5&amp;origin=HP010079186" TargetMode="External" /><Relationship Id="rId4" Type="http://schemas.openxmlformats.org/officeDocument/2006/relationships/hyperlink" Target="http://www.ic.ims.hr/office/excel2003/razno/greske8.html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A2" sqref="A2:D2"/>
    </sheetView>
  </sheetViews>
  <sheetFormatPr defaultColWidth="9.00390625" defaultRowHeight="12.75"/>
  <cols>
    <col min="1" max="1" width="9.125" style="0" customWidth="1"/>
    <col min="2" max="2" width="7.625" style="0" bestFit="1" customWidth="1"/>
    <col min="3" max="3" width="6.50390625" style="0" bestFit="1" customWidth="1"/>
    <col min="4" max="4" width="14.125" style="0" customWidth="1"/>
    <col min="5" max="5" width="10.125" style="0" customWidth="1"/>
    <col min="6" max="6" width="11.125" style="0" customWidth="1"/>
    <col min="10" max="12" width="13.00390625" style="0" customWidth="1"/>
  </cols>
  <sheetData>
    <row r="1" spans="1:4" ht="12.75">
      <c r="A1" s="2" t="s">
        <v>0</v>
      </c>
      <c r="B1" s="3"/>
      <c r="C1" s="3"/>
      <c r="D1" s="4"/>
    </row>
    <row r="2" spans="1:4" ht="12.75">
      <c r="A2" s="18" t="s">
        <v>69</v>
      </c>
      <c r="B2" s="19"/>
      <c r="C2" s="19"/>
      <c r="D2" s="20"/>
    </row>
    <row r="4" spans="1:12" ht="59.25" customHeight="1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65</v>
      </c>
      <c r="K4" s="11" t="s">
        <v>67</v>
      </c>
      <c r="L4" s="11" t="s">
        <v>68</v>
      </c>
    </row>
    <row r="5" spans="1:12" ht="12.75">
      <c r="A5" s="9">
        <v>41695</v>
      </c>
      <c r="B5" s="10">
        <v>0.8541666666666666</v>
      </c>
      <c r="C5" s="10">
        <v>0.8854166666666666</v>
      </c>
      <c r="D5" s="1" t="s">
        <v>10</v>
      </c>
      <c r="E5" s="1">
        <v>112550</v>
      </c>
      <c r="F5" s="1">
        <v>112560</v>
      </c>
      <c r="G5" s="1"/>
      <c r="H5" s="1"/>
      <c r="I5" s="16">
        <f>IF(AND(F5&lt;&gt;"",E5&lt;&gt;""),F5-E5,"")</f>
        <v>10</v>
      </c>
      <c r="J5" s="17">
        <f>IF(ISERROR(IF(VLOOKUP($D5,benzin,2,FALSE)=0.05,VLOOKUP($D5,benzin,2,FALSE)*$I5*svavozila!$J$2,"")),"",IF(VLOOKUP($D5,benzin,2,FALSE)=0.05,VLOOKUP($D5,benzin,2,FALSE)*$I5*svavozila!$J$2,""))</f>
        <v>77.5</v>
      </c>
      <c r="K5" s="17">
        <f>IF(ISERROR(IF(VLOOKUP($D5,benzin,2,FALSE)=0.1,VLOOKUP($D5,benzin,2,FALSE)*$I5*svavozila!$J$2,"")),"",IF(VLOOKUP($D5,benzin,2,FALSE)=0.1,VLOOKUP($D5,benzin,2,FALSE)*$I5*svavozila!$J$2,""))</f>
      </c>
      <c r="L5" s="17">
        <f>IF(ISERROR(IF(VLOOKUP($D5,dizel,2,FALSE)=0.07,VLOOKUP($D5,dizel,2,FALSE)*$I5*svavozila!$K$2,"")),"",IF(VLOOKUP($D5,dizel,2,FALSE)=0.07,VLOOKUP($D5,dizel,2,FALSE)*$I5*svavozila!$K$2,""))</f>
      </c>
    </row>
    <row r="6" spans="1:12" ht="12.75">
      <c r="A6" s="9">
        <v>41695</v>
      </c>
      <c r="B6" s="10">
        <v>0.2916666666666667</v>
      </c>
      <c r="C6" s="10">
        <v>0.3333333333333333</v>
      </c>
      <c r="D6" s="1" t="s">
        <v>49</v>
      </c>
      <c r="E6" s="1">
        <v>112550</v>
      </c>
      <c r="F6" s="1">
        <v>112560</v>
      </c>
      <c r="G6" s="1"/>
      <c r="H6" s="1"/>
      <c r="I6" s="16">
        <f aca="true" t="shared" si="0" ref="I6:I39">IF(AND(F6&lt;&gt;"",E6&lt;&gt;""),F6-E6,"")</f>
        <v>10</v>
      </c>
      <c r="J6" s="17">
        <f>IF(ISERROR(IF(VLOOKUP($D6,benzin,2,FALSE)=0.05,VLOOKUP($D6,benzin,2,FALSE)*$I6*svavozila!$J$2,"")),"",IF(VLOOKUP($D6,benzin,2,FALSE)=0.05,VLOOKUP($D6,benzin,2,FALSE)*$I6*svavozila!$J$2,""))</f>
      </c>
      <c r="K6" s="17">
        <f>IF(ISERROR(IF(VLOOKUP($D6,benzin,2,FALSE)=0.1,VLOOKUP($D6,benzin,2,FALSE)*$I6*svavozila!$J$2,"")),"",IF(VLOOKUP($D6,benzin,2,FALSE)=0.1,VLOOKUP($D6,benzin,2,FALSE)*$I6*svavozila!$J$2,""))</f>
        <v>155</v>
      </c>
      <c r="L6" s="17">
        <f>IF(ISERROR(IF(VLOOKUP($D6,dizel,2,FALSE)=0.07,VLOOKUP($D6,dizel,2,FALSE)*$I6*svavozila!$K$2,"")),"",IF(VLOOKUP($D6,dizel,2,FALSE)=0.07,VLOOKUP($D6,dizel,2,FALSE)*$I6*svavozila!$K$2,""))</f>
      </c>
    </row>
    <row r="7" spans="1:12" ht="12.75">
      <c r="A7" s="9">
        <v>41696</v>
      </c>
      <c r="B7" s="10">
        <v>0.2916666666666667</v>
      </c>
      <c r="C7" s="10">
        <v>0.3333333333333333</v>
      </c>
      <c r="D7" s="1" t="s">
        <v>63</v>
      </c>
      <c r="E7" s="1">
        <v>112550</v>
      </c>
      <c r="F7" s="1">
        <v>112560</v>
      </c>
      <c r="G7" s="1"/>
      <c r="H7" s="1"/>
      <c r="I7" s="16">
        <f t="shared" si="0"/>
        <v>10</v>
      </c>
      <c r="J7" s="17">
        <f>IF(ISERROR(IF(VLOOKUP($D7,benzin,2,FALSE)=0.05,VLOOKUP($D7,benzin,2,FALSE)*$I7*svavozila!$J$2,"")),"",IF(VLOOKUP($D7,benzin,2,FALSE)=0.05,VLOOKUP($D7,benzin,2,FALSE)*$I7*svavozila!$J$2,""))</f>
      </c>
      <c r="K7" s="17">
        <f>IF(ISERROR(IF(VLOOKUP($D7,benzin,2,FALSE)=0.1,VLOOKUP($D7,benzin,2,FALSE)*$I7*svavozila!$J$2,"")),"",IF(VLOOKUP($D7,benzin,2,FALSE)=0.1,VLOOKUP($D7,benzin,2,FALSE)*$I7*svavozila!$J$2,""))</f>
      </c>
      <c r="L7" s="17">
        <f>IF(ISERROR(IF(VLOOKUP($D7,dizel,2,FALSE)=0.07,VLOOKUP($D7,dizel,2,FALSE)*$I7*svavozila!$K$2,"")),"",IF(VLOOKUP($D7,dizel,2,FALSE)=0.07,VLOOKUP($D7,dizel,2,FALSE)*$I7*svavozila!$K$2,""))</f>
        <v>109.9</v>
      </c>
    </row>
    <row r="8" spans="1:12" ht="12.75">
      <c r="A8" s="9"/>
      <c r="B8" s="10"/>
      <c r="C8" s="10"/>
      <c r="D8" s="1" t="s">
        <v>56</v>
      </c>
      <c r="E8" s="1">
        <v>112550</v>
      </c>
      <c r="F8" s="1">
        <v>112560</v>
      </c>
      <c r="G8" s="1"/>
      <c r="H8" s="1"/>
      <c r="I8" s="16">
        <f t="shared" si="0"/>
        <v>10</v>
      </c>
      <c r="J8" s="17">
        <f>IF(ISERROR(IF(VLOOKUP($D8,benzin,2,FALSE)=0.05,VLOOKUP($D8,benzin,2,FALSE)*$I8*svavozila!$J$2,"")),"",IF(VLOOKUP($D8,benzin,2,FALSE)=0.05,VLOOKUP($D8,benzin,2,FALSE)*$I8*svavozila!$J$2,""))</f>
      </c>
      <c r="K8" s="17">
        <f>IF(ISERROR(IF(VLOOKUP($D8,benzin,2,FALSE)=0.1,VLOOKUP($D8,benzin,2,FALSE)*$I8*svavozila!$J$2,"")),"",IF(VLOOKUP($D8,benzin,2,FALSE)=0.1,VLOOKUP($D8,benzin,2,FALSE)*$I8*svavozila!$J$2,""))</f>
        <v>155</v>
      </c>
      <c r="L8" s="17">
        <f>IF(ISERROR(IF(VLOOKUP($D8,dizel,2,FALSE)=0.07,VLOOKUP($D8,dizel,2,FALSE)*$I8*svavozila!$K$2,"")),"",IF(VLOOKUP($D8,dizel,2,FALSE)=0.07,VLOOKUP($D8,dizel,2,FALSE)*$I8*svavozila!$K$2,""))</f>
      </c>
    </row>
    <row r="9" spans="1:12" ht="12.75">
      <c r="A9" s="9"/>
      <c r="B9" s="10"/>
      <c r="C9" s="10"/>
      <c r="D9" s="1" t="s">
        <v>44</v>
      </c>
      <c r="E9" s="1">
        <v>112550</v>
      </c>
      <c r="F9" s="1">
        <v>112560</v>
      </c>
      <c r="G9" s="1"/>
      <c r="H9" s="1"/>
      <c r="I9" s="16">
        <f t="shared" si="0"/>
        <v>10</v>
      </c>
      <c r="J9" s="17">
        <f>IF(ISERROR(IF(VLOOKUP($D9,benzin,2,FALSE)=0.05,VLOOKUP($D9,benzin,2,FALSE)*$I9*svavozila!$J$2,"")),"",IF(VLOOKUP($D9,benzin,2,FALSE)=0.05,VLOOKUP($D9,benzin,2,FALSE)*$I9*svavozila!$J$2,""))</f>
        <v>77.5</v>
      </c>
      <c r="K9" s="17">
        <f>IF(ISERROR(IF(VLOOKUP($D9,benzin,2,FALSE)=0.1,VLOOKUP($D9,benzin,2,FALSE)*$I9*svavozila!$J$2,"")),"",IF(VLOOKUP($D9,benzin,2,FALSE)=0.1,VLOOKUP($D9,benzin,2,FALSE)*$I9*svavozila!$J$2,""))</f>
      </c>
      <c r="L9" s="17">
        <f>IF(ISERROR(IF(VLOOKUP($D9,dizel,2,FALSE)=0.07,VLOOKUP($D9,dizel,2,FALSE)*$I9*svavozila!$K$2,"")),"",IF(VLOOKUP($D9,dizel,2,FALSE)=0.07,VLOOKUP($D9,dizel,2,FALSE)*$I9*svavozila!$K$2,""))</f>
      </c>
    </row>
    <row r="10" spans="1:12" ht="12.75">
      <c r="A10" s="9"/>
      <c r="B10" s="10"/>
      <c r="C10" s="10"/>
      <c r="D10" s="1" t="s">
        <v>64</v>
      </c>
      <c r="E10" s="1">
        <v>112550</v>
      </c>
      <c r="F10" s="1">
        <v>112560</v>
      </c>
      <c r="G10" s="1"/>
      <c r="H10" s="1"/>
      <c r="I10" s="16">
        <f t="shared" si="0"/>
        <v>10</v>
      </c>
      <c r="J10" s="17">
        <f>IF(ISERROR(IF(VLOOKUP($D10,benzin,2,FALSE)=0.05,VLOOKUP($D10,benzin,2,FALSE)*$I10*svavozila!$J$2,"")),"",IF(VLOOKUP($D10,benzin,2,FALSE)=0.05,VLOOKUP($D10,benzin,2,FALSE)*$I10*svavozila!$J$2,""))</f>
      </c>
      <c r="K10" s="17">
        <f>IF(ISERROR(IF(VLOOKUP($D10,benzin,2,FALSE)=0.1,VLOOKUP($D10,benzin,2,FALSE)*$I10*svavozila!$J$2,"")),"",IF(VLOOKUP($D10,benzin,2,FALSE)=0.1,VLOOKUP($D10,benzin,2,FALSE)*$I10*svavozila!$J$2,""))</f>
      </c>
      <c r="L10" s="17">
        <f>IF(ISERROR(IF(VLOOKUP($D10,dizel,2,FALSE)=0.07,VLOOKUP($D10,dizel,2,FALSE)*$I10*svavozila!$K$2,"")),"",IF(VLOOKUP($D10,dizel,2,FALSE)=0.07,VLOOKUP($D10,dizel,2,FALSE)*$I10*svavozila!$K$2,""))</f>
        <v>109.9</v>
      </c>
    </row>
    <row r="11" spans="1:12" ht="12.75">
      <c r="A11" s="9"/>
      <c r="B11" s="10"/>
      <c r="C11" s="10"/>
      <c r="D11" s="1"/>
      <c r="E11" s="1"/>
      <c r="F11" s="1"/>
      <c r="G11" s="1"/>
      <c r="H11" s="1"/>
      <c r="I11" s="16">
        <f t="shared" si="0"/>
      </c>
      <c r="J11" s="17">
        <f>IF(ISERROR(IF(VLOOKUP($D11,benzin,2,FALSE)=0.05,VLOOKUP($D11,benzin,2,FALSE)*$I11*svavozila!$J$2,"")),"",IF(VLOOKUP($D11,benzin,2,FALSE)=0.05,VLOOKUP($D11,benzin,2,FALSE)*$I11*svavozila!$J$2,""))</f>
      </c>
      <c r="K11" s="17">
        <f>IF(ISERROR(IF(VLOOKUP($D11,benzin,2,FALSE)=0.1,VLOOKUP($D11,benzin,2,FALSE)*$I11*svavozila!$J$2,"")),"",IF(VLOOKUP($D11,benzin,2,FALSE)=0.1,VLOOKUP($D11,benzin,2,FALSE)*$I11*svavozila!$J$2,""))</f>
      </c>
      <c r="L11" s="17">
        <f>IF(ISERROR(IF(VLOOKUP($D11,dizel,2,FALSE)=0.07,VLOOKUP($D11,dizel,2,FALSE)*$I11*svavozila!$K$2,"")),"",IF(VLOOKUP($D11,dizel,2,FALSE)=0.07,VLOOKUP($D11,dizel,2,FALSE)*$I11*svavozila!$K$2,""))</f>
      </c>
    </row>
    <row r="12" spans="1:12" ht="12.75">
      <c r="A12" s="9"/>
      <c r="B12" s="10"/>
      <c r="C12" s="10"/>
      <c r="D12" s="1"/>
      <c r="E12" s="1"/>
      <c r="F12" s="1"/>
      <c r="G12" s="1"/>
      <c r="H12" s="1"/>
      <c r="I12" s="16">
        <f t="shared" si="0"/>
      </c>
      <c r="J12" s="17">
        <f>IF(ISERROR(IF(VLOOKUP($D12,benzin,2,FALSE)=0.05,VLOOKUP($D12,benzin,2,FALSE)*$I12*svavozila!$J$2,"")),"",IF(VLOOKUP($D12,benzin,2,FALSE)=0.05,VLOOKUP($D12,benzin,2,FALSE)*$I12*svavozila!$J$2,""))</f>
      </c>
      <c r="K12" s="17">
        <f>IF(ISERROR(IF(VLOOKUP($D12,benzin,2,FALSE)=0.1,VLOOKUP($D12,benzin,2,FALSE)*$I12*svavozila!$J$2,"")),"",IF(VLOOKUP($D12,benzin,2,FALSE)=0.1,VLOOKUP($D12,benzin,2,FALSE)*$I12*svavozila!$J$2,""))</f>
      </c>
      <c r="L12" s="17">
        <f>IF(ISERROR(IF(VLOOKUP($D12,dizel,2,FALSE)=0.07,VLOOKUP($D12,dizel,2,FALSE)*$I12*svavozila!$K$2,"")),"",IF(VLOOKUP($D12,dizel,2,FALSE)=0.07,VLOOKUP($D12,dizel,2,FALSE)*$I12*svavozila!$K$2,""))</f>
      </c>
    </row>
    <row r="13" spans="1:12" ht="12.75">
      <c r="A13" s="9"/>
      <c r="B13" s="10"/>
      <c r="C13" s="10"/>
      <c r="D13" s="1"/>
      <c r="E13" s="1"/>
      <c r="F13" s="1"/>
      <c r="G13" s="1"/>
      <c r="H13" s="1"/>
      <c r="I13" s="16">
        <f t="shared" si="0"/>
      </c>
      <c r="J13" s="17">
        <f>IF(ISERROR(IF(VLOOKUP($D13,benzin,2,FALSE)=0.05,VLOOKUP($D13,benzin,2,FALSE)*$I13*svavozila!$J$2,"")),"",IF(VLOOKUP($D13,benzin,2,FALSE)=0.05,VLOOKUP($D13,benzin,2,FALSE)*$I13*svavozila!$J$2,""))</f>
      </c>
      <c r="K13" s="17">
        <f>IF(ISERROR(IF(VLOOKUP($D13,benzin,2,FALSE)=0.1,VLOOKUP($D13,benzin,2,FALSE)*$I13*svavozila!$J$2,"")),"",IF(VLOOKUP($D13,benzin,2,FALSE)=0.1,VLOOKUP($D13,benzin,2,FALSE)*$I13*svavozila!$J$2,""))</f>
      </c>
      <c r="L13" s="17">
        <f>IF(ISERROR(IF(VLOOKUP($D13,dizel,2,FALSE)=0.07,VLOOKUP($D13,dizel,2,FALSE)*$I13*svavozila!$K$2,"")),"",IF(VLOOKUP($D13,dizel,2,FALSE)=0.07,VLOOKUP($D13,dizel,2,FALSE)*$I13*svavozila!$K$2,""))</f>
      </c>
    </row>
    <row r="14" spans="1:12" ht="12.75">
      <c r="A14" s="9"/>
      <c r="B14" s="10"/>
      <c r="C14" s="10"/>
      <c r="D14" s="1"/>
      <c r="E14" s="1"/>
      <c r="F14" s="1"/>
      <c r="G14" s="1"/>
      <c r="H14" s="1"/>
      <c r="I14" s="16">
        <f t="shared" si="0"/>
      </c>
      <c r="J14" s="17">
        <f>IF(ISERROR(IF(VLOOKUP($D14,benzin,2,FALSE)=0.05,VLOOKUP($D14,benzin,2,FALSE)*$I14*svavozila!$J$2,"")),"",IF(VLOOKUP($D14,benzin,2,FALSE)=0.05,VLOOKUP($D14,benzin,2,FALSE)*$I14*svavozila!$J$2,""))</f>
      </c>
      <c r="K14" s="17">
        <f>IF(ISERROR(IF(VLOOKUP($D14,benzin,2,FALSE)=0.1,VLOOKUP($D14,benzin,2,FALSE)*$I14*svavozila!$J$2,"")),"",IF(VLOOKUP($D14,benzin,2,FALSE)=0.1,VLOOKUP($D14,benzin,2,FALSE)*$I14*svavozila!$J$2,""))</f>
      </c>
      <c r="L14" s="17">
        <f>IF(ISERROR(IF(VLOOKUP($D14,dizel,2,FALSE)=0.07,VLOOKUP($D14,dizel,2,FALSE)*$I14*svavozila!$K$2,"")),"",IF(VLOOKUP($D14,dizel,2,FALSE)=0.07,VLOOKUP($D14,dizel,2,FALSE)*$I14*svavozila!$K$2,""))</f>
      </c>
    </row>
    <row r="15" spans="1:12" ht="12.75">
      <c r="A15" s="9"/>
      <c r="B15" s="10"/>
      <c r="C15" s="10"/>
      <c r="D15" s="1"/>
      <c r="E15" s="1"/>
      <c r="F15" s="1"/>
      <c r="G15" s="1"/>
      <c r="H15" s="1"/>
      <c r="I15" s="16">
        <f t="shared" si="0"/>
      </c>
      <c r="J15" s="17">
        <f>IF(ISERROR(IF(VLOOKUP($D15,benzin,2,FALSE)=0.05,VLOOKUP($D15,benzin,2,FALSE)*$I15*svavozila!$J$2,"")),"",IF(VLOOKUP($D15,benzin,2,FALSE)=0.05,VLOOKUP($D15,benzin,2,FALSE)*$I15*svavozila!$J$2,""))</f>
      </c>
      <c r="K15" s="17">
        <f>IF(ISERROR(IF(VLOOKUP($D15,benzin,2,FALSE)=0.1,VLOOKUP($D15,benzin,2,FALSE)*$I15*svavozila!$J$2,"")),"",IF(VLOOKUP($D15,benzin,2,FALSE)=0.1,VLOOKUP($D15,benzin,2,FALSE)*$I15*svavozila!$J$2,""))</f>
      </c>
      <c r="L15" s="17">
        <f>IF(ISERROR(IF(VLOOKUP($D15,dizel,2,FALSE)=0.07,VLOOKUP($D15,dizel,2,FALSE)*$I15*svavozila!$K$2,"")),"",IF(VLOOKUP($D15,dizel,2,FALSE)=0.07,VLOOKUP($D15,dizel,2,FALSE)*$I15*svavozila!$K$2,""))</f>
      </c>
    </row>
    <row r="16" spans="1:12" ht="12.75">
      <c r="A16" s="9"/>
      <c r="B16" s="10"/>
      <c r="C16" s="10"/>
      <c r="D16" s="1"/>
      <c r="E16" s="1"/>
      <c r="F16" s="1"/>
      <c r="G16" s="1"/>
      <c r="H16" s="1"/>
      <c r="I16" s="16">
        <f t="shared" si="0"/>
      </c>
      <c r="J16" s="17">
        <f>IF(ISERROR(IF(VLOOKUP($D16,benzin,2,FALSE)=0.05,VLOOKUP($D16,benzin,2,FALSE)*$I16*svavozila!$J$2,"")),"",IF(VLOOKUP($D16,benzin,2,FALSE)=0.05,VLOOKUP($D16,benzin,2,FALSE)*$I16*svavozila!$J$2,""))</f>
      </c>
      <c r="K16" s="17">
        <f>IF(ISERROR(IF(VLOOKUP($D16,benzin,2,FALSE)=0.1,VLOOKUP($D16,benzin,2,FALSE)*$I16*svavozila!$J$2,"")),"",IF(VLOOKUP($D16,benzin,2,FALSE)=0.1,VLOOKUP($D16,benzin,2,FALSE)*$I16*svavozila!$J$2,""))</f>
      </c>
      <c r="L16" s="17">
        <f>IF(ISERROR(IF(VLOOKUP($D16,dizel,2,FALSE)=0.07,VLOOKUP($D16,dizel,2,FALSE)*$I16*svavozila!$K$2,"")),"",IF(VLOOKUP($D16,dizel,2,FALSE)=0.07,VLOOKUP($D16,dizel,2,FALSE)*$I16*svavozila!$K$2,""))</f>
      </c>
    </row>
    <row r="17" spans="1:12" ht="12.75">
      <c r="A17" s="9"/>
      <c r="B17" s="10"/>
      <c r="C17" s="10"/>
      <c r="D17" s="1"/>
      <c r="E17" s="1"/>
      <c r="F17" s="1"/>
      <c r="G17" s="1"/>
      <c r="H17" s="1"/>
      <c r="I17" s="16">
        <f t="shared" si="0"/>
      </c>
      <c r="J17" s="17">
        <f>IF(ISERROR(IF(VLOOKUP($D17,benzin,2,FALSE)=0.05,VLOOKUP($D17,benzin,2,FALSE)*$I17*svavozila!$J$2,"")),"",IF(VLOOKUP($D17,benzin,2,FALSE)=0.05,VLOOKUP($D17,benzin,2,FALSE)*$I17*svavozila!$J$2,""))</f>
      </c>
      <c r="K17" s="17">
        <f>IF(ISERROR(IF(VLOOKUP($D17,benzin,2,FALSE)=0.1,VLOOKUP($D17,benzin,2,FALSE)*$I17*svavozila!$J$2,"")),"",IF(VLOOKUP($D17,benzin,2,FALSE)=0.1,VLOOKUP($D17,benzin,2,FALSE)*$I17*svavozila!$J$2,""))</f>
      </c>
      <c r="L17" s="17">
        <f>IF(ISERROR(IF(VLOOKUP($D17,dizel,2,FALSE)=0.07,VLOOKUP($D17,dizel,2,FALSE)*$I17*svavozila!$K$2,"")),"",IF(VLOOKUP($D17,dizel,2,FALSE)=0.07,VLOOKUP($D17,dizel,2,FALSE)*$I17*svavozila!$K$2,""))</f>
      </c>
    </row>
    <row r="18" spans="1:12" ht="12.75">
      <c r="A18" s="9"/>
      <c r="B18" s="10"/>
      <c r="C18" s="10"/>
      <c r="D18" s="1"/>
      <c r="E18" s="1"/>
      <c r="F18" s="1"/>
      <c r="G18" s="1"/>
      <c r="H18" s="1"/>
      <c r="I18" s="16">
        <f t="shared" si="0"/>
      </c>
      <c r="J18" s="17">
        <f>IF(ISERROR(IF(VLOOKUP($D18,benzin,2,FALSE)=0.05,VLOOKUP($D18,benzin,2,FALSE)*$I18*svavozila!$J$2,"")),"",IF(VLOOKUP($D18,benzin,2,FALSE)=0.05,VLOOKUP($D18,benzin,2,FALSE)*$I18*svavozila!$J$2,""))</f>
      </c>
      <c r="K18" s="17">
        <f>IF(ISERROR(IF(VLOOKUP($D18,benzin,2,FALSE)=0.1,VLOOKUP($D18,benzin,2,FALSE)*$I18*svavozila!$J$2,"")),"",IF(VLOOKUP($D18,benzin,2,FALSE)=0.1,VLOOKUP($D18,benzin,2,FALSE)*$I18*svavozila!$J$2,""))</f>
      </c>
      <c r="L18" s="17">
        <f>IF(ISERROR(IF(VLOOKUP($D18,dizel,2,FALSE)=0.07,VLOOKUP($D18,dizel,2,FALSE)*$I18*svavozila!$K$2,"")),"",IF(VLOOKUP($D18,dizel,2,FALSE)=0.07,VLOOKUP($D18,dizel,2,FALSE)*$I18*svavozila!$K$2,""))</f>
      </c>
    </row>
    <row r="19" spans="1:12" ht="12.75">
      <c r="A19" s="9"/>
      <c r="B19" s="10"/>
      <c r="C19" s="10"/>
      <c r="D19" s="1"/>
      <c r="E19" s="1"/>
      <c r="F19" s="1"/>
      <c r="G19" s="1"/>
      <c r="H19" s="1"/>
      <c r="I19" s="16">
        <f t="shared" si="0"/>
      </c>
      <c r="J19" s="17">
        <f>IF(ISERROR(IF(VLOOKUP($D19,benzin,2,FALSE)=0.05,VLOOKUP($D19,benzin,2,FALSE)*$I19*svavozila!$J$2,"")),"",IF(VLOOKUP($D19,benzin,2,FALSE)=0.05,VLOOKUP($D19,benzin,2,FALSE)*$I19*svavozila!$J$2,""))</f>
      </c>
      <c r="K19" s="17">
        <f>IF(ISERROR(IF(VLOOKUP($D19,benzin,2,FALSE)=0.1,VLOOKUP($D19,benzin,2,FALSE)*$I19*svavozila!$J$2,"")),"",IF(VLOOKUP($D19,benzin,2,FALSE)=0.1,VLOOKUP($D19,benzin,2,FALSE)*$I19*svavozila!$J$2,""))</f>
      </c>
      <c r="L19" s="17">
        <f>IF(ISERROR(IF(VLOOKUP($D19,dizel,2,FALSE)=0.07,VLOOKUP($D19,dizel,2,FALSE)*$I19*svavozila!$K$2,"")),"",IF(VLOOKUP($D19,dizel,2,FALSE)=0.07,VLOOKUP($D19,dizel,2,FALSE)*$I19*svavozila!$K$2,""))</f>
      </c>
    </row>
    <row r="20" spans="1:12" ht="12.75">
      <c r="A20" s="9"/>
      <c r="B20" s="10"/>
      <c r="C20" s="10"/>
      <c r="D20" s="1"/>
      <c r="E20" s="1"/>
      <c r="F20" s="1"/>
      <c r="G20" s="1"/>
      <c r="H20" s="1"/>
      <c r="I20" s="16">
        <f t="shared" si="0"/>
      </c>
      <c r="J20" s="17">
        <f>IF(ISERROR(IF(VLOOKUP($D20,benzin,2,FALSE)=0.05,VLOOKUP($D20,benzin,2,FALSE)*$I20*svavozila!$J$2,"")),"",IF(VLOOKUP($D20,benzin,2,FALSE)=0.05,VLOOKUP($D20,benzin,2,FALSE)*$I20*svavozila!$J$2,""))</f>
      </c>
      <c r="K20" s="17">
        <f>IF(ISERROR(IF(VLOOKUP($D20,benzin,2,FALSE)=0.1,VLOOKUP($D20,benzin,2,FALSE)*$I20*svavozila!$J$2,"")),"",IF(VLOOKUP($D20,benzin,2,FALSE)=0.1,VLOOKUP($D20,benzin,2,FALSE)*$I20*svavozila!$J$2,""))</f>
      </c>
      <c r="L20" s="17">
        <f>IF(ISERROR(IF(VLOOKUP($D20,dizel,2,FALSE)=0.07,VLOOKUP($D20,dizel,2,FALSE)*$I20*svavozila!$K$2,"")),"",IF(VLOOKUP($D20,dizel,2,FALSE)=0.07,VLOOKUP($D20,dizel,2,FALSE)*$I20*svavozila!$K$2,""))</f>
      </c>
    </row>
    <row r="21" spans="1:12" ht="12.75">
      <c r="A21" s="9"/>
      <c r="B21" s="10"/>
      <c r="C21" s="10"/>
      <c r="D21" s="1"/>
      <c r="E21" s="1"/>
      <c r="F21" s="1"/>
      <c r="G21" s="1"/>
      <c r="H21" s="1"/>
      <c r="I21" s="16">
        <f t="shared" si="0"/>
      </c>
      <c r="J21" s="17">
        <f>IF(ISERROR(IF(VLOOKUP($D21,benzin,2,FALSE)=0.05,VLOOKUP($D21,benzin,2,FALSE)*$I21*svavozila!$J$2,"")),"",IF(VLOOKUP($D21,benzin,2,FALSE)=0.05,VLOOKUP($D21,benzin,2,FALSE)*$I21*svavozila!$J$2,""))</f>
      </c>
      <c r="K21" s="17">
        <f>IF(ISERROR(IF(VLOOKUP($D21,benzin,2,FALSE)=0.1,VLOOKUP($D21,benzin,2,FALSE)*$I21*svavozila!$J$2,"")),"",IF(VLOOKUP($D21,benzin,2,FALSE)=0.1,VLOOKUP($D21,benzin,2,FALSE)*$I21*svavozila!$J$2,""))</f>
      </c>
      <c r="L21" s="17">
        <f>IF(ISERROR(IF(VLOOKUP($D21,dizel,2,FALSE)=0.07,VLOOKUP($D21,dizel,2,FALSE)*$I21*svavozila!$K$2,"")),"",IF(VLOOKUP($D21,dizel,2,FALSE)=0.07,VLOOKUP($D21,dizel,2,FALSE)*$I21*svavozila!$K$2,""))</f>
      </c>
    </row>
    <row r="22" spans="1:12" ht="12.75">
      <c r="A22" s="9"/>
      <c r="B22" s="10"/>
      <c r="C22" s="10"/>
      <c r="D22" s="1"/>
      <c r="E22" s="1"/>
      <c r="F22" s="1"/>
      <c r="G22" s="1"/>
      <c r="H22" s="1"/>
      <c r="I22" s="16">
        <f t="shared" si="0"/>
      </c>
      <c r="J22" s="17">
        <f>IF(ISERROR(IF(VLOOKUP($D22,benzin,2,FALSE)=0.05,VLOOKUP($D22,benzin,2,FALSE)*$I22*svavozila!$J$2,"")),"",IF(VLOOKUP($D22,benzin,2,FALSE)=0.05,VLOOKUP($D22,benzin,2,FALSE)*$I22*svavozila!$J$2,""))</f>
      </c>
      <c r="K22" s="17">
        <f>IF(ISERROR(IF(VLOOKUP($D22,benzin,2,FALSE)=0.1,VLOOKUP($D22,benzin,2,FALSE)*$I22*svavozila!$J$2,"")),"",IF(VLOOKUP($D22,benzin,2,FALSE)=0.1,VLOOKUP($D22,benzin,2,FALSE)*$I22*svavozila!$J$2,""))</f>
      </c>
      <c r="L22" s="17">
        <f>IF(ISERROR(IF(VLOOKUP($D22,dizel,2,FALSE)=0.07,VLOOKUP($D22,dizel,2,FALSE)*$I22*svavozila!$K$2,"")),"",IF(VLOOKUP($D22,dizel,2,FALSE)=0.07,VLOOKUP($D22,dizel,2,FALSE)*$I22*svavozila!$K$2,""))</f>
      </c>
    </row>
    <row r="23" spans="1:12" ht="12.75">
      <c r="A23" s="9"/>
      <c r="B23" s="10"/>
      <c r="C23" s="10"/>
      <c r="D23" s="1"/>
      <c r="E23" s="1"/>
      <c r="F23" s="1"/>
      <c r="G23" s="1"/>
      <c r="H23" s="1"/>
      <c r="I23" s="16">
        <f t="shared" si="0"/>
      </c>
      <c r="J23" s="17">
        <f>IF(ISERROR(IF(VLOOKUP($D23,benzin,2,FALSE)=0.05,VLOOKUP($D23,benzin,2,FALSE)*$I23*svavozila!$J$2,"")),"",IF(VLOOKUP($D23,benzin,2,FALSE)=0.05,VLOOKUP($D23,benzin,2,FALSE)*$I23*svavozila!$J$2,""))</f>
      </c>
      <c r="K23" s="17">
        <f>IF(ISERROR(IF(VLOOKUP($D23,benzin,2,FALSE)=0.1,VLOOKUP($D23,benzin,2,FALSE)*$I23*svavozila!$J$2,"")),"",IF(VLOOKUP($D23,benzin,2,FALSE)=0.1,VLOOKUP($D23,benzin,2,FALSE)*$I23*svavozila!$J$2,""))</f>
      </c>
      <c r="L23" s="17">
        <f>IF(ISERROR(IF(VLOOKUP($D23,dizel,2,FALSE)=0.07,VLOOKUP($D23,dizel,2,FALSE)*$I23*svavozila!$K$2,"")),"",IF(VLOOKUP($D23,dizel,2,FALSE)=0.07,VLOOKUP($D23,dizel,2,FALSE)*$I23*svavozila!$K$2,""))</f>
      </c>
    </row>
    <row r="24" spans="1:12" ht="12.75">
      <c r="A24" s="9"/>
      <c r="B24" s="10"/>
      <c r="C24" s="10"/>
      <c r="D24" s="1"/>
      <c r="E24" s="1"/>
      <c r="F24" s="1"/>
      <c r="G24" s="1"/>
      <c r="H24" s="1"/>
      <c r="I24" s="16">
        <f t="shared" si="0"/>
      </c>
      <c r="J24" s="17">
        <f>IF(ISERROR(IF(VLOOKUP($D24,benzin,2,FALSE)=0.05,VLOOKUP($D24,benzin,2,FALSE)*$I24*svavozila!$J$2,"")),"",IF(VLOOKUP($D24,benzin,2,FALSE)=0.05,VLOOKUP($D24,benzin,2,FALSE)*$I24*svavozila!$J$2,""))</f>
      </c>
      <c r="K24" s="17">
        <f>IF(ISERROR(IF(VLOOKUP($D24,benzin,2,FALSE)=0.1,VLOOKUP($D24,benzin,2,FALSE)*$I24*svavozila!$J$2,"")),"",IF(VLOOKUP($D24,benzin,2,FALSE)=0.1,VLOOKUP($D24,benzin,2,FALSE)*$I24*svavozila!$J$2,""))</f>
      </c>
      <c r="L24" s="17">
        <f>IF(ISERROR(IF(VLOOKUP($D24,dizel,2,FALSE)=0.07,VLOOKUP($D24,dizel,2,FALSE)*$I24*svavozila!$K$2,"")),"",IF(VLOOKUP($D24,dizel,2,FALSE)=0.07,VLOOKUP($D24,dizel,2,FALSE)*$I24*svavozila!$K$2,""))</f>
      </c>
    </row>
    <row r="25" spans="1:12" ht="12.75">
      <c r="A25" s="9"/>
      <c r="B25" s="10"/>
      <c r="C25" s="10"/>
      <c r="D25" s="1"/>
      <c r="E25" s="1"/>
      <c r="F25" s="1"/>
      <c r="G25" s="1"/>
      <c r="H25" s="1"/>
      <c r="I25" s="16">
        <f t="shared" si="0"/>
      </c>
      <c r="J25" s="17">
        <f>IF(ISERROR(IF(VLOOKUP($D25,benzin,2,FALSE)=0.05,VLOOKUP($D25,benzin,2,FALSE)*$I25*svavozila!$J$2,"")),"",IF(VLOOKUP($D25,benzin,2,FALSE)=0.05,VLOOKUP($D25,benzin,2,FALSE)*$I25*svavozila!$J$2,""))</f>
      </c>
      <c r="K25" s="17">
        <f>IF(ISERROR(IF(VLOOKUP($D25,benzin,2,FALSE)=0.1,VLOOKUP($D25,benzin,2,FALSE)*$I25*svavozila!$J$2,"")),"",IF(VLOOKUP($D25,benzin,2,FALSE)=0.1,VLOOKUP($D25,benzin,2,FALSE)*$I25*svavozila!$J$2,""))</f>
      </c>
      <c r="L25" s="17">
        <f>IF(ISERROR(IF(VLOOKUP($D25,dizel,2,FALSE)=0.07,VLOOKUP($D25,dizel,2,FALSE)*$I25*svavozila!$K$2,"")),"",IF(VLOOKUP($D25,dizel,2,FALSE)=0.07,VLOOKUP($D25,dizel,2,FALSE)*$I25*svavozila!$K$2,""))</f>
      </c>
    </row>
    <row r="26" spans="1:12" ht="12.75">
      <c r="A26" s="9"/>
      <c r="B26" s="10"/>
      <c r="C26" s="10"/>
      <c r="D26" s="1"/>
      <c r="E26" s="1"/>
      <c r="F26" s="1"/>
      <c r="G26" s="1"/>
      <c r="H26" s="1"/>
      <c r="I26" s="16">
        <f t="shared" si="0"/>
      </c>
      <c r="J26" s="17">
        <f>IF(ISERROR(IF(VLOOKUP($D26,benzin,2,FALSE)=0.05,VLOOKUP($D26,benzin,2,FALSE)*$I26*svavozila!$J$2,"")),"",IF(VLOOKUP($D26,benzin,2,FALSE)=0.05,VLOOKUP($D26,benzin,2,FALSE)*$I26*svavozila!$J$2,""))</f>
      </c>
      <c r="K26" s="17">
        <f>IF(ISERROR(IF(VLOOKUP($D26,benzin,2,FALSE)=0.1,VLOOKUP($D26,benzin,2,FALSE)*$I26*svavozila!$J$2,"")),"",IF(VLOOKUP($D26,benzin,2,FALSE)=0.1,VLOOKUP($D26,benzin,2,FALSE)*$I26*svavozila!$J$2,""))</f>
      </c>
      <c r="L26" s="17">
        <f>IF(ISERROR(IF(VLOOKUP($D26,dizel,2,FALSE)=0.07,VLOOKUP($D26,dizel,2,FALSE)*$I26*svavozila!$K$2,"")),"",IF(VLOOKUP($D26,dizel,2,FALSE)=0.07,VLOOKUP($D26,dizel,2,FALSE)*$I26*svavozila!$K$2,""))</f>
      </c>
    </row>
    <row r="27" spans="1:12" ht="12.75">
      <c r="A27" s="9"/>
      <c r="B27" s="10"/>
      <c r="C27" s="10"/>
      <c r="D27" s="1"/>
      <c r="E27" s="1"/>
      <c r="F27" s="1"/>
      <c r="G27" s="1"/>
      <c r="H27" s="1"/>
      <c r="I27" s="16">
        <f t="shared" si="0"/>
      </c>
      <c r="J27" s="17">
        <f>IF(ISERROR(IF(VLOOKUP($D27,benzin,2,FALSE)=0.05,VLOOKUP($D27,benzin,2,FALSE)*$I27*svavozila!$J$2,"")),"",IF(VLOOKUP($D27,benzin,2,FALSE)=0.05,VLOOKUP($D27,benzin,2,FALSE)*$I27*svavozila!$J$2,""))</f>
      </c>
      <c r="K27" s="17">
        <f>IF(ISERROR(IF(VLOOKUP($D27,benzin,2,FALSE)=0.1,VLOOKUP($D27,benzin,2,FALSE)*$I27*svavozila!$J$2,"")),"",IF(VLOOKUP($D27,benzin,2,FALSE)=0.1,VLOOKUP($D27,benzin,2,FALSE)*$I27*svavozila!$J$2,""))</f>
      </c>
      <c r="L27" s="17">
        <f>IF(ISERROR(IF(VLOOKUP($D27,dizel,2,FALSE)=0.07,VLOOKUP($D27,dizel,2,FALSE)*$I27*svavozila!$K$2,"")),"",IF(VLOOKUP($D27,dizel,2,FALSE)=0.07,VLOOKUP($D27,dizel,2,FALSE)*$I27*svavozila!$K$2,""))</f>
      </c>
    </row>
    <row r="28" spans="1:12" ht="12.75">
      <c r="A28" s="9"/>
      <c r="B28" s="10"/>
      <c r="C28" s="10"/>
      <c r="D28" s="1"/>
      <c r="E28" s="1"/>
      <c r="F28" s="1"/>
      <c r="G28" s="1"/>
      <c r="H28" s="1"/>
      <c r="I28" s="16">
        <f t="shared" si="0"/>
      </c>
      <c r="J28" s="17">
        <f>IF(ISERROR(IF(VLOOKUP($D28,benzin,2,FALSE)=0.05,VLOOKUP($D28,benzin,2,FALSE)*$I28*svavozila!$J$2,"")),"",IF(VLOOKUP($D28,benzin,2,FALSE)=0.05,VLOOKUP($D28,benzin,2,FALSE)*$I28*svavozila!$J$2,""))</f>
      </c>
      <c r="K28" s="17">
        <f>IF(ISERROR(IF(VLOOKUP($D28,benzin,2,FALSE)=0.1,VLOOKUP($D28,benzin,2,FALSE)*$I28*svavozila!$J$2,"")),"",IF(VLOOKUP($D28,benzin,2,FALSE)=0.1,VLOOKUP($D28,benzin,2,FALSE)*$I28*svavozila!$J$2,""))</f>
      </c>
      <c r="L28" s="17">
        <f>IF(ISERROR(IF(VLOOKUP($D28,dizel,2,FALSE)=0.07,VLOOKUP($D28,dizel,2,FALSE)*$I28*svavozila!$K$2,"")),"",IF(VLOOKUP($D28,dizel,2,FALSE)=0.07,VLOOKUP($D28,dizel,2,FALSE)*$I28*svavozila!$K$2,""))</f>
      </c>
    </row>
    <row r="29" spans="1:12" ht="12.75">
      <c r="A29" s="9"/>
      <c r="B29" s="10"/>
      <c r="C29" s="10"/>
      <c r="D29" s="1"/>
      <c r="E29" s="1"/>
      <c r="F29" s="1"/>
      <c r="G29" s="1"/>
      <c r="H29" s="1"/>
      <c r="I29" s="16">
        <f t="shared" si="0"/>
      </c>
      <c r="J29" s="17">
        <f>IF(ISERROR(IF(VLOOKUP($D29,benzin,2,FALSE)=0.05,VLOOKUP($D29,benzin,2,FALSE)*$I29*svavozila!$J$2,"")),"",IF(VLOOKUP($D29,benzin,2,FALSE)=0.05,VLOOKUP($D29,benzin,2,FALSE)*$I29*svavozila!$J$2,""))</f>
      </c>
      <c r="K29" s="17">
        <f>IF(ISERROR(IF(VLOOKUP($D29,benzin,2,FALSE)=0.1,VLOOKUP($D29,benzin,2,FALSE)*$I29*svavozila!$J$2,"")),"",IF(VLOOKUP($D29,benzin,2,FALSE)=0.1,VLOOKUP($D29,benzin,2,FALSE)*$I29*svavozila!$J$2,""))</f>
      </c>
      <c r="L29" s="17">
        <f>IF(ISERROR(IF(VLOOKUP($D29,dizel,2,FALSE)=0.07,VLOOKUP($D29,dizel,2,FALSE)*$I29*svavozila!$K$2,"")),"",IF(VLOOKUP($D29,dizel,2,FALSE)=0.07,VLOOKUP($D29,dizel,2,FALSE)*$I29*svavozila!$K$2,""))</f>
      </c>
    </row>
    <row r="30" spans="1:12" ht="12.75">
      <c r="A30" s="9"/>
      <c r="B30" s="10"/>
      <c r="C30" s="10"/>
      <c r="D30" s="1"/>
      <c r="E30" s="1"/>
      <c r="F30" s="1"/>
      <c r="G30" s="1"/>
      <c r="H30" s="1"/>
      <c r="I30" s="16">
        <f t="shared" si="0"/>
      </c>
      <c r="J30" s="17">
        <f>IF(ISERROR(IF(VLOOKUP($D30,benzin,2,FALSE)=0.05,VLOOKUP($D30,benzin,2,FALSE)*$I30*svavozila!$J$2,"")),"",IF(VLOOKUP($D30,benzin,2,FALSE)=0.05,VLOOKUP($D30,benzin,2,FALSE)*$I30*svavozila!$J$2,""))</f>
      </c>
      <c r="K30" s="17">
        <f>IF(ISERROR(IF(VLOOKUP($D30,benzin,2,FALSE)=0.1,VLOOKUP($D30,benzin,2,FALSE)*$I30*svavozila!$J$2,"")),"",IF(VLOOKUP($D30,benzin,2,FALSE)=0.1,VLOOKUP($D30,benzin,2,FALSE)*$I30*svavozila!$J$2,""))</f>
      </c>
      <c r="L30" s="17">
        <f>IF(ISERROR(IF(VLOOKUP($D30,dizel,2,FALSE)=0.07,VLOOKUP($D30,dizel,2,FALSE)*$I30*svavozila!$K$2,"")),"",IF(VLOOKUP($D30,dizel,2,FALSE)=0.07,VLOOKUP($D30,dizel,2,FALSE)*$I30*svavozila!$K$2,""))</f>
      </c>
    </row>
    <row r="31" spans="1:12" ht="12.75">
      <c r="A31" s="9"/>
      <c r="B31" s="10"/>
      <c r="C31" s="10"/>
      <c r="D31" s="1"/>
      <c r="E31" s="1"/>
      <c r="F31" s="1"/>
      <c r="G31" s="1"/>
      <c r="H31" s="1"/>
      <c r="I31" s="16">
        <f t="shared" si="0"/>
      </c>
      <c r="J31" s="17">
        <f>IF(ISERROR(IF(VLOOKUP($D31,benzin,2,FALSE)=0.05,VLOOKUP($D31,benzin,2,FALSE)*$I31*svavozila!$J$2,"")),"",IF(VLOOKUP($D31,benzin,2,FALSE)=0.05,VLOOKUP($D31,benzin,2,FALSE)*$I31*svavozila!$J$2,""))</f>
      </c>
      <c r="K31" s="17">
        <f>IF(ISERROR(IF(VLOOKUP($D31,benzin,2,FALSE)=0.1,VLOOKUP($D31,benzin,2,FALSE)*$I31*svavozila!$J$2,"")),"",IF(VLOOKUP($D31,benzin,2,FALSE)=0.1,VLOOKUP($D31,benzin,2,FALSE)*$I31*svavozila!$J$2,""))</f>
      </c>
      <c r="L31" s="17">
        <f>IF(ISERROR(IF(VLOOKUP($D31,dizel,2,FALSE)=0.07,VLOOKUP($D31,dizel,2,FALSE)*$I31*svavozila!$K$2,"")),"",IF(VLOOKUP($D31,dizel,2,FALSE)=0.07,VLOOKUP($D31,dizel,2,FALSE)*$I31*svavozila!$K$2,""))</f>
      </c>
    </row>
    <row r="32" spans="1:12" ht="12.75">
      <c r="A32" s="9"/>
      <c r="B32" s="10"/>
      <c r="C32" s="10"/>
      <c r="D32" s="1"/>
      <c r="E32" s="1"/>
      <c r="F32" s="1"/>
      <c r="G32" s="1"/>
      <c r="H32" s="1"/>
      <c r="I32" s="16">
        <f t="shared" si="0"/>
      </c>
      <c r="J32" s="17">
        <f>IF(ISERROR(IF(VLOOKUP($D32,benzin,2,FALSE)=0.05,VLOOKUP($D32,benzin,2,FALSE)*$I32*svavozila!$J$2,"")),"",IF(VLOOKUP($D32,benzin,2,FALSE)=0.05,VLOOKUP($D32,benzin,2,FALSE)*$I32*svavozila!$J$2,""))</f>
      </c>
      <c r="K32" s="17">
        <f>IF(ISERROR(IF(VLOOKUP($D32,benzin,2,FALSE)=0.1,VLOOKUP($D32,benzin,2,FALSE)*$I32*svavozila!$J$2,"")),"",IF(VLOOKUP($D32,benzin,2,FALSE)=0.1,VLOOKUP($D32,benzin,2,FALSE)*$I32*svavozila!$J$2,""))</f>
      </c>
      <c r="L32" s="17">
        <f>IF(ISERROR(IF(VLOOKUP($D32,dizel,2,FALSE)=0.07,VLOOKUP($D32,dizel,2,FALSE)*$I32*svavozila!$K$2,"")),"",IF(VLOOKUP($D32,dizel,2,FALSE)=0.07,VLOOKUP($D32,dizel,2,FALSE)*$I32*svavozila!$K$2,""))</f>
      </c>
    </row>
    <row r="33" spans="1:12" ht="12.75">
      <c r="A33" s="9"/>
      <c r="B33" s="10"/>
      <c r="C33" s="10"/>
      <c r="D33" s="1"/>
      <c r="E33" s="1"/>
      <c r="F33" s="1"/>
      <c r="G33" s="1"/>
      <c r="H33" s="1"/>
      <c r="I33" s="16">
        <f t="shared" si="0"/>
      </c>
      <c r="J33" s="17">
        <f>IF(ISERROR(IF(VLOOKUP($D33,benzin,2,FALSE)=0.05,VLOOKUP($D33,benzin,2,FALSE)*$I33*svavozila!$J$2,"")),"",IF(VLOOKUP($D33,benzin,2,FALSE)=0.05,VLOOKUP($D33,benzin,2,FALSE)*$I33*svavozila!$J$2,""))</f>
      </c>
      <c r="K33" s="17">
        <f>IF(ISERROR(IF(VLOOKUP($D33,benzin,2,FALSE)=0.1,VLOOKUP($D33,benzin,2,FALSE)*$I33*svavozila!$J$2,"")),"",IF(VLOOKUP($D33,benzin,2,FALSE)=0.1,VLOOKUP($D33,benzin,2,FALSE)*$I33*svavozila!$J$2,""))</f>
      </c>
      <c r="L33" s="17">
        <f>IF(ISERROR(IF(VLOOKUP($D33,dizel,2,FALSE)=0.07,VLOOKUP($D33,dizel,2,FALSE)*$I33*svavozila!$K$2,"")),"",IF(VLOOKUP($D33,dizel,2,FALSE)=0.07,VLOOKUP($D33,dizel,2,FALSE)*$I33*svavozila!$K$2,""))</f>
      </c>
    </row>
    <row r="34" spans="1:12" ht="12.75">
      <c r="A34" s="9"/>
      <c r="B34" s="10"/>
      <c r="C34" s="10"/>
      <c r="D34" s="1"/>
      <c r="E34" s="1"/>
      <c r="F34" s="1"/>
      <c r="G34" s="1"/>
      <c r="H34" s="1"/>
      <c r="I34" s="16">
        <f t="shared" si="0"/>
      </c>
      <c r="J34" s="17">
        <f>IF(ISERROR(IF(VLOOKUP($D34,benzin,2,FALSE)=0.05,VLOOKUP($D34,benzin,2,FALSE)*$I34*svavozila!$J$2,"")),"",IF(VLOOKUP($D34,benzin,2,FALSE)=0.05,VLOOKUP($D34,benzin,2,FALSE)*$I34*svavozila!$J$2,""))</f>
      </c>
      <c r="K34" s="17">
        <f>IF(ISERROR(IF(VLOOKUP($D34,benzin,2,FALSE)=0.1,VLOOKUP($D34,benzin,2,FALSE)*$I34*svavozila!$J$2,"")),"",IF(VLOOKUP($D34,benzin,2,FALSE)=0.1,VLOOKUP($D34,benzin,2,FALSE)*$I34*svavozila!$J$2,""))</f>
      </c>
      <c r="L34" s="17">
        <f>IF(ISERROR(IF(VLOOKUP($D34,dizel,2,FALSE)=0.07,VLOOKUP($D34,dizel,2,FALSE)*$I34*svavozila!$K$2,"")),"",IF(VLOOKUP($D34,dizel,2,FALSE)=0.07,VLOOKUP($D34,dizel,2,FALSE)*$I34*svavozila!$K$2,""))</f>
      </c>
    </row>
    <row r="35" spans="1:12" ht="12.75">
      <c r="A35" s="9"/>
      <c r="B35" s="10"/>
      <c r="C35" s="10"/>
      <c r="D35" s="1"/>
      <c r="E35" s="1"/>
      <c r="F35" s="1"/>
      <c r="G35" s="1"/>
      <c r="H35" s="1"/>
      <c r="I35" s="16">
        <f t="shared" si="0"/>
      </c>
      <c r="J35" s="17">
        <f>IF(ISERROR(IF(VLOOKUP($D35,benzin,2,FALSE)=0.05,VLOOKUP($D35,benzin,2,FALSE)*$I35*svavozila!$J$2,"")),"",IF(VLOOKUP($D35,benzin,2,FALSE)=0.05,VLOOKUP($D35,benzin,2,FALSE)*$I35*svavozila!$J$2,""))</f>
      </c>
      <c r="K35" s="17">
        <f>IF(ISERROR(IF(VLOOKUP($D35,benzin,2,FALSE)=0.1,VLOOKUP($D35,benzin,2,FALSE)*$I35*svavozila!$J$2,"")),"",IF(VLOOKUP($D35,benzin,2,FALSE)=0.1,VLOOKUP($D35,benzin,2,FALSE)*$I35*svavozila!$J$2,""))</f>
      </c>
      <c r="L35" s="17">
        <f>IF(ISERROR(IF(VLOOKUP($D35,dizel,2,FALSE)=0.07,VLOOKUP($D35,dizel,2,FALSE)*$I35*svavozila!$K$2,"")),"",IF(VLOOKUP($D35,dizel,2,FALSE)=0.07,VLOOKUP($D35,dizel,2,FALSE)*$I35*svavozila!$K$2,""))</f>
      </c>
    </row>
    <row r="36" spans="1:12" ht="12.75">
      <c r="A36" s="9"/>
      <c r="B36" s="10"/>
      <c r="C36" s="10"/>
      <c r="D36" s="1"/>
      <c r="E36" s="1"/>
      <c r="F36" s="1"/>
      <c r="G36" s="1"/>
      <c r="H36" s="1"/>
      <c r="I36" s="16">
        <f t="shared" si="0"/>
      </c>
      <c r="J36" s="17">
        <f>IF(ISERROR(IF(VLOOKUP($D36,benzin,2,FALSE)=0.05,VLOOKUP($D36,benzin,2,FALSE)*$I36*svavozila!$J$2,"")),"",IF(VLOOKUP($D36,benzin,2,FALSE)=0.05,VLOOKUP($D36,benzin,2,FALSE)*$I36*svavozila!$J$2,""))</f>
      </c>
      <c r="K36" s="17">
        <f>IF(ISERROR(IF(VLOOKUP($D36,benzin,2,FALSE)=0.1,VLOOKUP($D36,benzin,2,FALSE)*$I36*svavozila!$J$2,"")),"",IF(VLOOKUP($D36,benzin,2,FALSE)=0.1,VLOOKUP($D36,benzin,2,FALSE)*$I36*svavozila!$J$2,""))</f>
      </c>
      <c r="L36" s="17">
        <f>IF(ISERROR(IF(VLOOKUP($D36,dizel,2,FALSE)=0.07,VLOOKUP($D36,dizel,2,FALSE)*$I36*svavozila!$K$2,"")),"",IF(VLOOKUP($D36,dizel,2,FALSE)=0.07,VLOOKUP($D36,dizel,2,FALSE)*$I36*svavozila!$K$2,""))</f>
      </c>
    </row>
    <row r="37" spans="1:12" ht="12.75">
      <c r="A37" s="9"/>
      <c r="B37" s="10"/>
      <c r="C37" s="10"/>
      <c r="D37" s="1"/>
      <c r="E37" s="1"/>
      <c r="F37" s="1"/>
      <c r="G37" s="1"/>
      <c r="H37" s="1"/>
      <c r="I37" s="16">
        <f t="shared" si="0"/>
      </c>
      <c r="J37" s="17">
        <f>IF(ISERROR(IF(VLOOKUP($D37,benzin,2,FALSE)=0.05,VLOOKUP($D37,benzin,2,FALSE)*$I37*svavozila!$J$2,"")),"",IF(VLOOKUP($D37,benzin,2,FALSE)=0.05,VLOOKUP($D37,benzin,2,FALSE)*$I37*svavozila!$J$2,""))</f>
      </c>
      <c r="K37" s="17">
        <f>IF(ISERROR(IF(VLOOKUP($D37,benzin,2,FALSE)=0.1,VLOOKUP($D37,benzin,2,FALSE)*$I37*svavozila!$J$2,"")),"",IF(VLOOKUP($D37,benzin,2,FALSE)=0.1,VLOOKUP($D37,benzin,2,FALSE)*$I37*svavozila!$J$2,""))</f>
      </c>
      <c r="L37" s="17">
        <f>IF(ISERROR(IF(VLOOKUP($D37,dizel,2,FALSE)=0.07,VLOOKUP($D37,dizel,2,FALSE)*$I37*svavozila!$K$2,"")),"",IF(VLOOKUP($D37,dizel,2,FALSE)=0.07,VLOOKUP($D37,dizel,2,FALSE)*$I37*svavozila!$K$2,""))</f>
      </c>
    </row>
    <row r="38" spans="1:12" ht="12.75">
      <c r="A38" s="9"/>
      <c r="B38" s="10"/>
      <c r="C38" s="10"/>
      <c r="D38" s="1"/>
      <c r="E38" s="1"/>
      <c r="F38" s="1"/>
      <c r="G38" s="1"/>
      <c r="H38" s="1"/>
      <c r="I38" s="16">
        <f t="shared" si="0"/>
      </c>
      <c r="J38" s="17">
        <f>IF(ISERROR(IF(VLOOKUP($D38,benzin,2,FALSE)=0.05,VLOOKUP($D38,benzin,2,FALSE)*$I38*svavozila!$J$2,"")),"",IF(VLOOKUP($D38,benzin,2,FALSE)=0.05,VLOOKUP($D38,benzin,2,FALSE)*$I38*svavozila!$J$2,""))</f>
      </c>
      <c r="K38" s="17">
        <f>IF(ISERROR(IF(VLOOKUP($D38,benzin,2,FALSE)=0.1,VLOOKUP($D38,benzin,2,FALSE)*$I38*svavozila!$J$2,"")),"",IF(VLOOKUP($D38,benzin,2,FALSE)=0.1,VLOOKUP($D38,benzin,2,FALSE)*$I38*svavozila!$J$2,""))</f>
      </c>
      <c r="L38" s="17">
        <f>IF(ISERROR(IF(VLOOKUP($D38,dizel,2,FALSE)=0.07,VLOOKUP($D38,dizel,2,FALSE)*$I38*svavozila!$K$2,"")),"",IF(VLOOKUP($D38,dizel,2,FALSE)=0.07,VLOOKUP($D38,dizel,2,FALSE)*$I38*svavozila!$K$2,""))</f>
      </c>
    </row>
    <row r="39" spans="1:12" ht="12.75">
      <c r="A39" s="9"/>
      <c r="B39" s="10"/>
      <c r="C39" s="10"/>
      <c r="D39" s="1"/>
      <c r="E39" s="1"/>
      <c r="F39" s="1"/>
      <c r="G39" s="1"/>
      <c r="H39" s="1"/>
      <c r="I39" s="16">
        <f t="shared" si="0"/>
      </c>
      <c r="J39" s="17">
        <f>IF(ISERROR(IF(VLOOKUP($D39,benzin,2,FALSE)=0.05,VLOOKUP($D39,benzin,2,FALSE)*$I39*svavozila!$J$2,"")),"",IF(VLOOKUP($D39,benzin,2,FALSE)=0.05,VLOOKUP($D39,benzin,2,FALSE)*$I39*svavozila!$J$2,""))</f>
      </c>
      <c r="K39" s="17">
        <f>IF(ISERROR(IF(VLOOKUP($D39,benzin,2,FALSE)=0.1,VLOOKUP($D39,benzin,2,FALSE)*$I39*svavozila!$J$2,"")),"",IF(VLOOKUP($D39,benzin,2,FALSE)=0.1,VLOOKUP($D39,benzin,2,FALSE)*$I39*svavozila!$J$2,""))</f>
      </c>
      <c r="L39" s="17">
        <f>IF(ISERROR(IF(VLOOKUP($D39,dizel,2,FALSE)=0.07,VLOOKUP($D39,dizel,2,FALSE)*$I39*svavozila!$K$2,"")),"",IF(VLOOKUP($D39,dizel,2,FALSE)=0.07,VLOOKUP($D39,dizel,2,FALSE)*$I39*svavozila!$K$2,""))</f>
      </c>
    </row>
    <row r="40" spans="1:6" ht="12.75">
      <c r="A40" t="s">
        <v>11</v>
      </c>
      <c r="F40" t="s">
        <v>12</v>
      </c>
    </row>
    <row r="43" ht="12.75">
      <c r="D43" t="s">
        <v>71</v>
      </c>
    </row>
    <row r="44" ht="12.75">
      <c r="D44" s="15" t="s">
        <v>70</v>
      </c>
    </row>
    <row r="46" ht="12.75">
      <c r="D46" t="s">
        <v>72</v>
      </c>
    </row>
    <row r="47" ht="12.75">
      <c r="D47" s="15" t="s">
        <v>73</v>
      </c>
    </row>
    <row r="49" ht="12.75">
      <c r="D49" t="s">
        <v>74</v>
      </c>
    </row>
    <row r="50" ht="12.75">
      <c r="D50" s="15" t="s">
        <v>75</v>
      </c>
    </row>
    <row r="52" ht="12.75">
      <c r="D52" t="s">
        <v>76</v>
      </c>
    </row>
    <row r="53" ht="12.75">
      <c r="D53" s="15" t="s">
        <v>77</v>
      </c>
    </row>
  </sheetData>
  <sheetProtection/>
  <mergeCells count="1">
    <mergeCell ref="A2:D2"/>
  </mergeCells>
  <dataValidations count="2">
    <dataValidation type="list" allowBlank="1" showInputMessage="1" showErrorMessage="1" sqref="D5:D39">
      <formula1>vrsta_i_registracija</formula1>
    </dataValidation>
    <dataValidation type="list" allowBlank="1" showInputMessage="1" showErrorMessage="1" sqref="A2">
      <formula1>radnik</formula1>
    </dataValidation>
  </dataValidations>
  <hyperlinks>
    <hyperlink ref="D44" r:id="rId1" display="http://www.ic.ims.hr/office/excel2003/funkcije/pretrazivanje/vlookup.html"/>
    <hyperlink ref="D47" r:id="rId2" display="http://www.ic.ims.hr/office/excel2003/funkcije/logicke/if.html"/>
    <hyperlink ref="D50" r:id="rId3" display="http://office.microsoft.com/hr-hr/excel-help/funkcija-iferror-HA001231765.aspx?CTT=5&amp;origin=HP010079186"/>
    <hyperlink ref="D53" r:id="rId4" display="http://www.ic.ims.hr/office/excel2003/razno/greske8.html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40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18.25390625" style="0" customWidth="1"/>
    <col min="2" max="2" width="10.875" style="0" bestFit="1" customWidth="1"/>
    <col min="3" max="3" width="18.25390625" style="0" customWidth="1"/>
    <col min="4" max="4" width="15.75390625" style="0" customWidth="1"/>
    <col min="5" max="5" width="11.50390625" style="0" bestFit="1" customWidth="1"/>
    <col min="7" max="7" width="16.25390625" style="0" customWidth="1"/>
  </cols>
  <sheetData>
    <row r="1" spans="1:11" ht="12.75">
      <c r="A1" s="6" t="s">
        <v>42</v>
      </c>
      <c r="B1" s="6" t="s">
        <v>37</v>
      </c>
      <c r="C1" s="7"/>
      <c r="D1" s="8" t="s">
        <v>42</v>
      </c>
      <c r="E1" s="8" t="s">
        <v>38</v>
      </c>
      <c r="G1" s="12" t="s">
        <v>36</v>
      </c>
      <c r="H1" s="12" t="s">
        <v>39</v>
      </c>
      <c r="J1" s="14" t="s">
        <v>40</v>
      </c>
      <c r="K1" s="14" t="s">
        <v>41</v>
      </c>
    </row>
    <row r="2" spans="1:11" ht="12.75">
      <c r="A2" t="s">
        <v>20</v>
      </c>
      <c r="B2">
        <f>5/100</f>
        <v>0.05</v>
      </c>
      <c r="D2" t="s">
        <v>62</v>
      </c>
      <c r="E2">
        <f>7/100</f>
        <v>0.07</v>
      </c>
      <c r="G2" t="s">
        <v>20</v>
      </c>
      <c r="H2">
        <f>5/100</f>
        <v>0.05</v>
      </c>
      <c r="J2" s="13">
        <v>155</v>
      </c>
      <c r="K2" s="13">
        <v>157</v>
      </c>
    </row>
    <row r="3" spans="1:8" ht="12.75">
      <c r="A3" t="s">
        <v>21</v>
      </c>
      <c r="B3">
        <f aca="true" t="shared" si="0" ref="B3:B19">5/100</f>
        <v>0.05</v>
      </c>
      <c r="D3" t="s">
        <v>63</v>
      </c>
      <c r="E3">
        <f>7/100</f>
        <v>0.07</v>
      </c>
      <c r="G3" t="s">
        <v>21</v>
      </c>
      <c r="H3">
        <f aca="true" t="shared" si="1" ref="H3:H19">5/100</f>
        <v>0.05</v>
      </c>
    </row>
    <row r="4" spans="1:8" ht="12.75">
      <c r="A4" t="s">
        <v>22</v>
      </c>
      <c r="B4">
        <f t="shared" si="0"/>
        <v>0.05</v>
      </c>
      <c r="D4" t="s">
        <v>64</v>
      </c>
      <c r="E4">
        <f>7/100</f>
        <v>0.07</v>
      </c>
      <c r="G4" t="s">
        <v>22</v>
      </c>
      <c r="H4">
        <f t="shared" si="1"/>
        <v>0.05</v>
      </c>
    </row>
    <row r="5" spans="1:8" ht="12.75">
      <c r="A5" t="s">
        <v>43</v>
      </c>
      <c r="B5">
        <f t="shared" si="0"/>
        <v>0.05</v>
      </c>
      <c r="G5" t="s">
        <v>43</v>
      </c>
      <c r="H5">
        <f t="shared" si="1"/>
        <v>0.05</v>
      </c>
    </row>
    <row r="6" spans="1:8" ht="12.75">
      <c r="A6" t="s">
        <v>10</v>
      </c>
      <c r="B6">
        <f t="shared" si="0"/>
        <v>0.05</v>
      </c>
      <c r="G6" t="s">
        <v>10</v>
      </c>
      <c r="H6">
        <f t="shared" si="1"/>
        <v>0.05</v>
      </c>
    </row>
    <row r="7" spans="1:8" ht="12.75">
      <c r="A7" t="s">
        <v>23</v>
      </c>
      <c r="B7">
        <f t="shared" si="0"/>
        <v>0.05</v>
      </c>
      <c r="G7" t="s">
        <v>23</v>
      </c>
      <c r="H7">
        <f t="shared" si="1"/>
        <v>0.05</v>
      </c>
    </row>
    <row r="8" spans="1:8" ht="12.75">
      <c r="A8" t="s">
        <v>24</v>
      </c>
      <c r="B8">
        <f t="shared" si="0"/>
        <v>0.05</v>
      </c>
      <c r="G8" t="s">
        <v>24</v>
      </c>
      <c r="H8">
        <f t="shared" si="1"/>
        <v>0.05</v>
      </c>
    </row>
    <row r="9" spans="1:8" ht="12.75">
      <c r="A9" t="s">
        <v>25</v>
      </c>
      <c r="B9">
        <f t="shared" si="0"/>
        <v>0.05</v>
      </c>
      <c r="G9" t="s">
        <v>25</v>
      </c>
      <c r="H9">
        <f t="shared" si="1"/>
        <v>0.05</v>
      </c>
    </row>
    <row r="10" spans="1:8" ht="12.75">
      <c r="A10" t="s">
        <v>26</v>
      </c>
      <c r="B10">
        <f t="shared" si="0"/>
        <v>0.05</v>
      </c>
      <c r="G10" t="s">
        <v>26</v>
      </c>
      <c r="H10">
        <f t="shared" si="1"/>
        <v>0.05</v>
      </c>
    </row>
    <row r="11" spans="1:8" ht="12.75">
      <c r="A11" t="s">
        <v>27</v>
      </c>
      <c r="B11">
        <f t="shared" si="0"/>
        <v>0.05</v>
      </c>
      <c r="G11" t="s">
        <v>27</v>
      </c>
      <c r="H11">
        <f t="shared" si="1"/>
        <v>0.05</v>
      </c>
    </row>
    <row r="12" spans="1:8" ht="12.75">
      <c r="A12" t="s">
        <v>28</v>
      </c>
      <c r="B12">
        <f t="shared" si="0"/>
        <v>0.05</v>
      </c>
      <c r="G12" t="s">
        <v>28</v>
      </c>
      <c r="H12">
        <f t="shared" si="1"/>
        <v>0.05</v>
      </c>
    </row>
    <row r="13" spans="1:8" ht="12.75">
      <c r="A13" t="s">
        <v>44</v>
      </c>
      <c r="B13">
        <f t="shared" si="0"/>
        <v>0.05</v>
      </c>
      <c r="G13" t="s">
        <v>44</v>
      </c>
      <c r="H13">
        <f t="shared" si="1"/>
        <v>0.05</v>
      </c>
    </row>
    <row r="14" spans="1:8" ht="12.75">
      <c r="A14" t="s">
        <v>45</v>
      </c>
      <c r="B14">
        <f t="shared" si="0"/>
        <v>0.05</v>
      </c>
      <c r="G14" t="s">
        <v>45</v>
      </c>
      <c r="H14">
        <f t="shared" si="1"/>
        <v>0.05</v>
      </c>
    </row>
    <row r="15" spans="1:8" ht="12.75">
      <c r="A15" t="s">
        <v>46</v>
      </c>
      <c r="B15">
        <f t="shared" si="0"/>
        <v>0.05</v>
      </c>
      <c r="G15" t="s">
        <v>46</v>
      </c>
      <c r="H15">
        <f t="shared" si="1"/>
        <v>0.05</v>
      </c>
    </row>
    <row r="16" spans="1:8" ht="12.75">
      <c r="A16" t="s">
        <v>47</v>
      </c>
      <c r="B16">
        <f t="shared" si="0"/>
        <v>0.05</v>
      </c>
      <c r="G16" t="s">
        <v>47</v>
      </c>
      <c r="H16">
        <f t="shared" si="1"/>
        <v>0.05</v>
      </c>
    </row>
    <row r="17" spans="1:8" ht="12.75">
      <c r="A17" t="s">
        <v>48</v>
      </c>
      <c r="B17">
        <f t="shared" si="0"/>
        <v>0.05</v>
      </c>
      <c r="G17" t="s">
        <v>48</v>
      </c>
      <c r="H17">
        <f t="shared" si="1"/>
        <v>0.05</v>
      </c>
    </row>
    <row r="18" spans="1:8" ht="12.75">
      <c r="A18" t="s">
        <v>29</v>
      </c>
      <c r="B18">
        <f t="shared" si="0"/>
        <v>0.05</v>
      </c>
      <c r="G18" t="s">
        <v>29</v>
      </c>
      <c r="H18">
        <f t="shared" si="1"/>
        <v>0.05</v>
      </c>
    </row>
    <row r="19" spans="1:8" ht="12.75">
      <c r="A19" t="s">
        <v>66</v>
      </c>
      <c r="B19">
        <f t="shared" si="0"/>
        <v>0.05</v>
      </c>
      <c r="G19" t="s">
        <v>30</v>
      </c>
      <c r="H19">
        <f t="shared" si="1"/>
        <v>0.05</v>
      </c>
    </row>
    <row r="20" spans="1:8" ht="12.75">
      <c r="A20" t="s">
        <v>31</v>
      </c>
      <c r="B20" s="5">
        <f>10/100</f>
        <v>0.1</v>
      </c>
      <c r="G20" t="s">
        <v>31</v>
      </c>
      <c r="H20" s="5">
        <f>10/100</f>
        <v>0.1</v>
      </c>
    </row>
    <row r="21" spans="1:8" ht="12.75">
      <c r="A21" t="s">
        <v>49</v>
      </c>
      <c r="B21" s="5">
        <f aca="true" t="shared" si="2" ref="B21:B37">10/100</f>
        <v>0.1</v>
      </c>
      <c r="G21" t="s">
        <v>49</v>
      </c>
      <c r="H21" s="5">
        <f aca="true" t="shared" si="3" ref="H21:H37">10/100</f>
        <v>0.1</v>
      </c>
    </row>
    <row r="22" spans="1:8" ht="12.75">
      <c r="A22" t="s">
        <v>50</v>
      </c>
      <c r="B22" s="5">
        <f t="shared" si="2"/>
        <v>0.1</v>
      </c>
      <c r="G22" t="s">
        <v>50</v>
      </c>
      <c r="H22" s="5">
        <f t="shared" si="3"/>
        <v>0.1</v>
      </c>
    </row>
    <row r="23" spans="1:8" ht="12.75">
      <c r="A23" t="s">
        <v>51</v>
      </c>
      <c r="B23" s="5">
        <f t="shared" si="2"/>
        <v>0.1</v>
      </c>
      <c r="G23" t="s">
        <v>51</v>
      </c>
      <c r="H23" s="5">
        <f t="shared" si="3"/>
        <v>0.1</v>
      </c>
    </row>
    <row r="24" spans="1:8" ht="12.75">
      <c r="A24" t="s">
        <v>52</v>
      </c>
      <c r="B24" s="5">
        <f t="shared" si="2"/>
        <v>0.1</v>
      </c>
      <c r="G24" t="s">
        <v>52</v>
      </c>
      <c r="H24" s="5">
        <f t="shared" si="3"/>
        <v>0.1</v>
      </c>
    </row>
    <row r="25" spans="1:8" ht="12.75">
      <c r="A25" t="s">
        <v>32</v>
      </c>
      <c r="B25" s="5">
        <f t="shared" si="2"/>
        <v>0.1</v>
      </c>
      <c r="G25" t="s">
        <v>32</v>
      </c>
      <c r="H25" s="5">
        <f t="shared" si="3"/>
        <v>0.1</v>
      </c>
    </row>
    <row r="26" spans="1:8" ht="12.75">
      <c r="A26" t="s">
        <v>53</v>
      </c>
      <c r="B26" s="5">
        <f t="shared" si="2"/>
        <v>0.1</v>
      </c>
      <c r="G26" t="s">
        <v>53</v>
      </c>
      <c r="H26" s="5">
        <f t="shared" si="3"/>
        <v>0.1</v>
      </c>
    </row>
    <row r="27" spans="1:8" ht="12.75">
      <c r="A27" t="s">
        <v>54</v>
      </c>
      <c r="B27" s="5">
        <f t="shared" si="2"/>
        <v>0.1</v>
      </c>
      <c r="G27" t="s">
        <v>54</v>
      </c>
      <c r="H27" s="5">
        <f t="shared" si="3"/>
        <v>0.1</v>
      </c>
    </row>
    <row r="28" spans="1:8" ht="12.75">
      <c r="A28" t="s">
        <v>55</v>
      </c>
      <c r="B28" s="5">
        <f t="shared" si="2"/>
        <v>0.1</v>
      </c>
      <c r="G28" t="s">
        <v>55</v>
      </c>
      <c r="H28" s="5">
        <f t="shared" si="3"/>
        <v>0.1</v>
      </c>
    </row>
    <row r="29" spans="1:8" ht="12.75">
      <c r="A29" t="s">
        <v>56</v>
      </c>
      <c r="B29" s="5">
        <f t="shared" si="2"/>
        <v>0.1</v>
      </c>
      <c r="G29" t="s">
        <v>56</v>
      </c>
      <c r="H29" s="5">
        <f t="shared" si="3"/>
        <v>0.1</v>
      </c>
    </row>
    <row r="30" spans="1:8" ht="12.75">
      <c r="A30" t="s">
        <v>57</v>
      </c>
      <c r="B30" s="5">
        <f t="shared" si="2"/>
        <v>0.1</v>
      </c>
      <c r="G30" t="s">
        <v>57</v>
      </c>
      <c r="H30" s="5">
        <f t="shared" si="3"/>
        <v>0.1</v>
      </c>
    </row>
    <row r="31" spans="1:8" ht="12.75">
      <c r="A31" t="s">
        <v>58</v>
      </c>
      <c r="B31" s="5">
        <f t="shared" si="2"/>
        <v>0.1</v>
      </c>
      <c r="G31" t="s">
        <v>58</v>
      </c>
      <c r="H31" s="5">
        <f t="shared" si="3"/>
        <v>0.1</v>
      </c>
    </row>
    <row r="32" spans="1:8" ht="12.75">
      <c r="A32" t="s">
        <v>59</v>
      </c>
      <c r="B32" s="5">
        <f t="shared" si="2"/>
        <v>0.1</v>
      </c>
      <c r="G32" t="s">
        <v>59</v>
      </c>
      <c r="H32" s="5">
        <f t="shared" si="3"/>
        <v>0.1</v>
      </c>
    </row>
    <row r="33" spans="1:8" ht="12.75">
      <c r="A33" t="s">
        <v>33</v>
      </c>
      <c r="B33" s="5">
        <f t="shared" si="2"/>
        <v>0.1</v>
      </c>
      <c r="G33" t="s">
        <v>33</v>
      </c>
      <c r="H33" s="5">
        <f t="shared" si="3"/>
        <v>0.1</v>
      </c>
    </row>
    <row r="34" spans="1:8" ht="12.75">
      <c r="A34" t="s">
        <v>34</v>
      </c>
      <c r="B34" s="5">
        <f t="shared" si="2"/>
        <v>0.1</v>
      </c>
      <c r="G34" t="s">
        <v>34</v>
      </c>
      <c r="H34" s="5">
        <f t="shared" si="3"/>
        <v>0.1</v>
      </c>
    </row>
    <row r="35" spans="1:8" ht="12.75">
      <c r="A35" t="s">
        <v>35</v>
      </c>
      <c r="B35" s="5">
        <f t="shared" si="2"/>
        <v>0.1</v>
      </c>
      <c r="G35" t="s">
        <v>35</v>
      </c>
      <c r="H35" s="5">
        <f t="shared" si="3"/>
        <v>0.1</v>
      </c>
    </row>
    <row r="36" spans="1:8" ht="12.75">
      <c r="A36" t="s">
        <v>60</v>
      </c>
      <c r="B36" s="5">
        <f t="shared" si="2"/>
        <v>0.1</v>
      </c>
      <c r="G36" t="s">
        <v>60</v>
      </c>
      <c r="H36" s="5">
        <f t="shared" si="3"/>
        <v>0.1</v>
      </c>
    </row>
    <row r="37" spans="1:8" ht="12.75">
      <c r="A37" t="s">
        <v>61</v>
      </c>
      <c r="B37" s="5">
        <f t="shared" si="2"/>
        <v>0.1</v>
      </c>
      <c r="G37" t="s">
        <v>61</v>
      </c>
      <c r="H37" s="5">
        <f t="shared" si="3"/>
        <v>0.1</v>
      </c>
    </row>
    <row r="38" spans="7:8" ht="12.75">
      <c r="G38" t="s">
        <v>62</v>
      </c>
      <c r="H38">
        <f>7/100</f>
        <v>0.07</v>
      </c>
    </row>
    <row r="39" spans="7:8" ht="12.75">
      <c r="G39" t="s">
        <v>63</v>
      </c>
      <c r="H39">
        <f>7/100</f>
        <v>0.07</v>
      </c>
    </row>
    <row r="40" spans="7:8" ht="12.75">
      <c r="G40" t="s">
        <v>64</v>
      </c>
      <c r="H40">
        <f>7/100</f>
        <v>0.07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B20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3.25390625" style="0" customWidth="1"/>
    <col min="2" max="2" width="21.875" style="0" customWidth="1"/>
  </cols>
  <sheetData>
    <row r="1" spans="1:2" ht="12.75">
      <c r="A1" s="1" t="s">
        <v>13</v>
      </c>
      <c r="B1" s="1" t="s">
        <v>14</v>
      </c>
    </row>
    <row r="2" spans="1:2" ht="12.75">
      <c r="A2" s="1">
        <v>1</v>
      </c>
      <c r="B2" s="1" t="s">
        <v>15</v>
      </c>
    </row>
    <row r="3" spans="1:2" ht="12.75">
      <c r="A3" s="1">
        <v>2</v>
      </c>
      <c r="B3" s="1" t="s">
        <v>16</v>
      </c>
    </row>
    <row r="4" spans="1:2" ht="12.75">
      <c r="A4" s="1">
        <v>3</v>
      </c>
      <c r="B4" s="1" t="s">
        <v>69</v>
      </c>
    </row>
    <row r="5" spans="1:2" ht="12.75">
      <c r="A5" s="1">
        <v>4</v>
      </c>
      <c r="B5" s="1" t="s">
        <v>17</v>
      </c>
    </row>
    <row r="6" spans="1:2" ht="12.75">
      <c r="A6" s="1">
        <v>5</v>
      </c>
      <c r="B6" s="1" t="s">
        <v>18</v>
      </c>
    </row>
    <row r="7" spans="1:2" ht="12.75">
      <c r="A7" s="1">
        <v>6</v>
      </c>
      <c r="B7" s="1" t="s">
        <v>19</v>
      </c>
    </row>
    <row r="8" spans="1:2" ht="12.75">
      <c r="A8" s="1">
        <v>7</v>
      </c>
      <c r="B8" s="1"/>
    </row>
    <row r="9" spans="1:2" ht="12.75">
      <c r="A9" s="1">
        <v>8</v>
      </c>
      <c r="B9" s="1"/>
    </row>
    <row r="10" spans="1:2" ht="12.75">
      <c r="A10" s="1">
        <v>9</v>
      </c>
      <c r="B10" s="1"/>
    </row>
    <row r="11" spans="1:2" ht="12.75">
      <c r="A11" s="1">
        <v>10</v>
      </c>
      <c r="B11" s="1"/>
    </row>
    <row r="12" spans="1:2" ht="12.75">
      <c r="A12" s="1">
        <v>11</v>
      </c>
      <c r="B12" s="1"/>
    </row>
    <row r="13" spans="1:2" ht="12.75">
      <c r="A13" s="1">
        <v>12</v>
      </c>
      <c r="B13" s="1"/>
    </row>
    <row r="14" spans="1:2" ht="12.75">
      <c r="A14" s="1">
        <v>13</v>
      </c>
      <c r="B14" s="1"/>
    </row>
    <row r="15" spans="1:2" ht="12.75">
      <c r="A15" s="1">
        <v>14</v>
      </c>
      <c r="B15" s="1"/>
    </row>
    <row r="16" spans="1:2" ht="12.75">
      <c r="A16" s="1">
        <v>15</v>
      </c>
      <c r="B16" s="1"/>
    </row>
    <row r="17" spans="1:2" ht="12.75">
      <c r="A17" s="1">
        <v>16</v>
      </c>
      <c r="B17" s="1"/>
    </row>
    <row r="18" spans="1:2" ht="12.75">
      <c r="A18" s="1">
        <v>17</v>
      </c>
      <c r="B18" s="1"/>
    </row>
    <row r="19" spans="1:2" ht="12.75">
      <c r="A19" s="1">
        <v>18</v>
      </c>
      <c r="B19" s="1"/>
    </row>
    <row r="20" spans="1:2" ht="12.75">
      <c r="A20" s="1">
        <v>19</v>
      </c>
      <c r="B20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 </cp:lastModifiedBy>
  <dcterms:created xsi:type="dcterms:W3CDTF">2014-04-20T06:21:53Z</dcterms:created>
  <dcterms:modified xsi:type="dcterms:W3CDTF">2014-04-20T07:29:24Z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