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20" windowWidth="18180" windowHeight="11700" tabRatio="542" activeTab="4"/>
  </bookViews>
  <sheets>
    <sheet name="Ivek33" sheetId="8" r:id="rId1"/>
    <sheet name="3okc ascii" sheetId="9" r:id="rId2"/>
    <sheet name="djoka_l" sheetId="10" r:id="rId3"/>
    <sheet name="lukarim" sheetId="14" r:id="rId4"/>
    <sheet name="3okc scir+lat" sheetId="11" r:id="rId5"/>
    <sheet name="3okc scir+lat (2)" sheetId="12" r:id="rId6"/>
    <sheet name="3okc scir+lat (3)" sheetId="13" r:id="rId7"/>
  </sheets>
  <definedNames>
    <definedName name="Ime" localSheetId="4">Imena1[]</definedName>
    <definedName name="Ime" localSheetId="5">Imena2[]</definedName>
    <definedName name="Ime">djoka_l!$B$1</definedName>
    <definedName name="lista">lukarim!$A$1:$B$30</definedName>
    <definedName name="podaci" localSheetId="0">Ivek33!$A$1:$B$30</definedName>
  </definedNames>
  <calcPr calcId="145621"/>
</workbook>
</file>

<file path=xl/calcChain.xml><?xml version="1.0" encoding="utf-8"?>
<calcChain xmlns="http://schemas.openxmlformats.org/spreadsheetml/2006/main">
  <c r="F28" i="14" l="1"/>
  <c r="F23" i="14"/>
  <c r="F19" i="14"/>
  <c r="F18" i="14"/>
  <c r="BK18" i="14"/>
  <c r="BL18" i="14"/>
  <c r="BK17" i="14"/>
  <c r="BL17" i="14"/>
  <c r="BJ21" i="14" l="1"/>
  <c r="BJ22" i="14" s="1"/>
  <c r="BI21" i="14"/>
  <c r="BI22" i="14" s="1"/>
  <c r="BH21" i="14"/>
  <c r="BH22" i="14" s="1"/>
  <c r="BG21" i="14"/>
  <c r="BG22" i="14" s="1"/>
  <c r="BF21" i="14"/>
  <c r="BF22" i="14" s="1"/>
  <c r="BE21" i="14"/>
  <c r="BE22" i="14" s="1"/>
  <c r="BD21" i="14"/>
  <c r="BD22" i="14" s="1"/>
  <c r="BC21" i="14"/>
  <c r="BC22" i="14" s="1"/>
  <c r="BB21" i="14"/>
  <c r="BB22" i="14" s="1"/>
  <c r="BA21" i="14"/>
  <c r="BA22" i="14" s="1"/>
  <c r="AZ21" i="14"/>
  <c r="AZ22" i="14" s="1"/>
  <c r="AY21" i="14"/>
  <c r="AY22" i="14" s="1"/>
  <c r="AX21" i="14"/>
  <c r="AX22" i="14" s="1"/>
  <c r="AW21" i="14"/>
  <c r="AW22" i="14" s="1"/>
  <c r="AV21" i="14"/>
  <c r="AV22" i="14" s="1"/>
  <c r="AU21" i="14"/>
  <c r="AU22" i="14" s="1"/>
  <c r="AT21" i="14"/>
  <c r="AT22" i="14" s="1"/>
  <c r="AS21" i="14"/>
  <c r="AS22" i="14" s="1"/>
  <c r="AR21" i="14"/>
  <c r="AR22" i="14" s="1"/>
  <c r="AQ21" i="14"/>
  <c r="AQ22" i="14" s="1"/>
  <c r="AP21" i="14"/>
  <c r="AP22" i="14" s="1"/>
  <c r="AO21" i="14"/>
  <c r="AO22" i="14" s="1"/>
  <c r="AN21" i="14"/>
  <c r="AN22" i="14" s="1"/>
  <c r="AM21" i="14"/>
  <c r="AM22" i="14" s="1"/>
  <c r="AL21" i="14"/>
  <c r="AL22" i="14" s="1"/>
  <c r="AK21" i="14"/>
  <c r="AK22" i="14" s="1"/>
  <c r="AJ21" i="14"/>
  <c r="AJ22" i="14" s="1"/>
  <c r="AI21" i="14"/>
  <c r="AI22" i="14" s="1"/>
  <c r="AH21" i="14"/>
  <c r="AH22" i="14" s="1"/>
  <c r="AG21" i="14"/>
  <c r="AG22" i="14" s="1"/>
  <c r="AF21" i="14"/>
  <c r="AF22" i="14" s="1"/>
  <c r="AE21" i="14"/>
  <c r="AE22" i="14" s="1"/>
  <c r="AD21" i="14"/>
  <c r="AD22" i="14" s="1"/>
  <c r="AC21" i="14"/>
  <c r="AC22" i="14" s="1"/>
  <c r="AB21" i="14"/>
  <c r="AB22" i="14" s="1"/>
  <c r="AA21" i="14"/>
  <c r="AA22" i="14" s="1"/>
  <c r="Z21" i="14"/>
  <c r="Z22" i="14" s="1"/>
  <c r="Y21" i="14"/>
  <c r="Y22" i="14" s="1"/>
  <c r="X21" i="14"/>
  <c r="X22" i="14" s="1"/>
  <c r="W21" i="14"/>
  <c r="W22" i="14" s="1"/>
  <c r="V21" i="14"/>
  <c r="V22" i="14" s="1"/>
  <c r="U21" i="14"/>
  <c r="U22" i="14" s="1"/>
  <c r="T21" i="14"/>
  <c r="T22" i="14" s="1"/>
  <c r="S21" i="14"/>
  <c r="S22" i="14" s="1"/>
  <c r="R21" i="14"/>
  <c r="R22" i="14" s="1"/>
  <c r="Q21" i="14"/>
  <c r="Q22" i="14" s="1"/>
  <c r="P21" i="14"/>
  <c r="P22" i="14" s="1"/>
  <c r="O21" i="14"/>
  <c r="O22" i="14" s="1"/>
  <c r="N21" i="14"/>
  <c r="N22" i="14" s="1"/>
  <c r="M21" i="14"/>
  <c r="M22" i="14" s="1"/>
  <c r="L21" i="14"/>
  <c r="L22" i="14" s="1"/>
  <c r="K21" i="14"/>
  <c r="K22" i="14" s="1"/>
  <c r="J21" i="14"/>
  <c r="J22" i="14" s="1"/>
  <c r="I21" i="14"/>
  <c r="I22" i="14" s="1"/>
  <c r="H21" i="14"/>
  <c r="H22" i="14" s="1"/>
  <c r="G21" i="14"/>
  <c r="G22" i="14" s="1"/>
  <c r="BJ17" i="14"/>
  <c r="BJ18" i="14" s="1"/>
  <c r="BI17" i="14"/>
  <c r="BI18" i="14" s="1"/>
  <c r="BH17" i="14"/>
  <c r="BH18" i="14" s="1"/>
  <c r="BG17" i="14"/>
  <c r="BG18" i="14" s="1"/>
  <c r="BF17" i="14"/>
  <c r="BF18" i="14" s="1"/>
  <c r="BE17" i="14"/>
  <c r="BE18" i="14" s="1"/>
  <c r="BD17" i="14"/>
  <c r="BD18" i="14" s="1"/>
  <c r="BC17" i="14"/>
  <c r="BC18" i="14" s="1"/>
  <c r="BB17" i="14"/>
  <c r="BB18" i="14" s="1"/>
  <c r="BA17" i="14"/>
  <c r="BA18" i="14" s="1"/>
  <c r="AZ17" i="14"/>
  <c r="AZ18" i="14" s="1"/>
  <c r="AY17" i="14"/>
  <c r="AY18" i="14" s="1"/>
  <c r="AX17" i="14"/>
  <c r="AX18" i="14" s="1"/>
  <c r="AW17" i="14"/>
  <c r="AW18" i="14" s="1"/>
  <c r="AV17" i="14"/>
  <c r="AV18" i="14" s="1"/>
  <c r="AU17" i="14"/>
  <c r="AU18" i="14" s="1"/>
  <c r="AT17" i="14"/>
  <c r="AT18" i="14" s="1"/>
  <c r="AS17" i="14"/>
  <c r="AS18" i="14" s="1"/>
  <c r="AR17" i="14"/>
  <c r="AR18" i="14" s="1"/>
  <c r="AQ17" i="14"/>
  <c r="AQ18" i="14" s="1"/>
  <c r="AP17" i="14"/>
  <c r="AP18" i="14" s="1"/>
  <c r="AO17" i="14"/>
  <c r="AO18" i="14" s="1"/>
  <c r="AN17" i="14"/>
  <c r="AN18" i="14" s="1"/>
  <c r="AM17" i="14"/>
  <c r="AM18" i="14" s="1"/>
  <c r="AL17" i="14"/>
  <c r="AL18" i="14" s="1"/>
  <c r="AK17" i="14"/>
  <c r="AK18" i="14" s="1"/>
  <c r="AJ17" i="14"/>
  <c r="AJ18" i="14" s="1"/>
  <c r="AI17" i="14"/>
  <c r="AI18" i="14" s="1"/>
  <c r="AH17" i="14"/>
  <c r="AH18" i="14" s="1"/>
  <c r="AG17" i="14"/>
  <c r="AG18" i="14" s="1"/>
  <c r="AF17" i="14"/>
  <c r="AF18" i="14" s="1"/>
  <c r="AE17" i="14"/>
  <c r="AE18" i="14" s="1"/>
  <c r="AD17" i="14"/>
  <c r="AD18" i="14" s="1"/>
  <c r="AC17" i="14"/>
  <c r="AC18" i="14" s="1"/>
  <c r="AB17" i="14"/>
  <c r="AB18" i="14" s="1"/>
  <c r="AA17" i="14"/>
  <c r="AA18" i="14" s="1"/>
  <c r="Z17" i="14"/>
  <c r="Z18" i="14" s="1"/>
  <c r="Y17" i="14"/>
  <c r="Y18" i="14" s="1"/>
  <c r="X17" i="14"/>
  <c r="X18" i="14" s="1"/>
  <c r="W17" i="14"/>
  <c r="W18" i="14" s="1"/>
  <c r="V17" i="14"/>
  <c r="V18" i="14" s="1"/>
  <c r="U17" i="14"/>
  <c r="U18" i="14" s="1"/>
  <c r="T17" i="14"/>
  <c r="T18" i="14" s="1"/>
  <c r="S17" i="14"/>
  <c r="S18" i="14" s="1"/>
  <c r="R17" i="14"/>
  <c r="R18" i="14" s="1"/>
  <c r="Q17" i="14"/>
  <c r="Q18" i="14" s="1"/>
  <c r="P17" i="14"/>
  <c r="P18" i="14" s="1"/>
  <c r="O17" i="14"/>
  <c r="O18" i="14" s="1"/>
  <c r="N17" i="14"/>
  <c r="N18" i="14" s="1"/>
  <c r="M17" i="14"/>
  <c r="M18" i="14" s="1"/>
  <c r="L17" i="14"/>
  <c r="L18" i="14" s="1"/>
  <c r="K17" i="14"/>
  <c r="K18" i="14" s="1"/>
  <c r="J17" i="14"/>
  <c r="J18" i="14" s="1"/>
  <c r="I17" i="14"/>
  <c r="I18" i="14" s="1"/>
  <c r="H17" i="14"/>
  <c r="H18" i="14" s="1"/>
  <c r="G17" i="14"/>
  <c r="G18" i="14" s="1"/>
  <c r="G2" i="13" a="1"/>
  <c r="G5" i="13" a="1"/>
  <c r="G4" i="13" a="1"/>
  <c r="G3" i="13" a="1"/>
  <c r="G7" i="13" a="1"/>
  <c r="G6" i="13" a="1"/>
  <c r="F22" i="14" l="1"/>
  <c r="G7" i="13"/>
  <c r="H7" i="13" s="1"/>
  <c r="G6" i="13"/>
  <c r="H6" i="13" s="1"/>
  <c r="G5" i="13"/>
  <c r="H5" i="13" s="1"/>
  <c r="G4" i="13"/>
  <c r="H4" i="13" s="1"/>
  <c r="G3" i="13"/>
  <c r="H3" i="13" s="1"/>
  <c r="G2" i="13"/>
  <c r="H2" i="13" s="1"/>
  <c r="P51" i="11" a="1"/>
  <c r="P3" i="11" a="1"/>
  <c r="P4" i="11" a="1"/>
  <c r="P5" i="11" a="1"/>
  <c r="P6" i="11" a="1"/>
  <c r="P7" i="11" a="1"/>
  <c r="P8" i="11" a="1"/>
  <c r="P9" i="11" a="1"/>
  <c r="P10" i="11" a="1"/>
  <c r="P11" i="11" a="1"/>
  <c r="P12" i="11" a="1"/>
  <c r="P13" i="11" a="1"/>
  <c r="P14" i="11" a="1"/>
  <c r="P15" i="11" a="1"/>
  <c r="P16" i="11" a="1"/>
  <c r="P17" i="11" a="1"/>
  <c r="P18" i="11" a="1"/>
  <c r="P19" i="11" a="1"/>
  <c r="P20" i="11" a="1"/>
  <c r="P21" i="11" a="1"/>
  <c r="P22" i="11" a="1"/>
  <c r="P23" i="11" a="1"/>
  <c r="P24" i="11" a="1"/>
  <c r="P25" i="11" a="1"/>
  <c r="P26" i="11" a="1"/>
  <c r="P27" i="11" a="1"/>
  <c r="P28" i="11" a="1"/>
  <c r="P29" i="11" a="1"/>
  <c r="P30" i="11" a="1"/>
  <c r="P31" i="11" a="1"/>
  <c r="P32" i="11" a="1"/>
  <c r="P33" i="11" a="1"/>
  <c r="P34" i="11" a="1"/>
  <c r="P35" i="11" a="1"/>
  <c r="P36" i="11" a="1"/>
  <c r="P37" i="11" a="1"/>
  <c r="P38" i="11" a="1"/>
  <c r="P39" i="11" a="1"/>
  <c r="P40" i="11" a="1"/>
  <c r="P41" i="11" a="1"/>
  <c r="P42" i="11" a="1"/>
  <c r="P43" i="11" a="1"/>
  <c r="P44" i="11" a="1"/>
  <c r="P45" i="11" a="1"/>
  <c r="P46" i="11" a="1"/>
  <c r="P47" i="11" a="1"/>
  <c r="P48" i="11" a="1"/>
  <c r="P49" i="11" a="1"/>
  <c r="P50" i="11" a="1"/>
  <c r="P2" i="11" a="1"/>
  <c r="P51" i="12" a="1"/>
  <c r="P3" i="12" a="1"/>
  <c r="P4" i="12" a="1"/>
  <c r="P5" i="12" a="1"/>
  <c r="P6" i="12" a="1"/>
  <c r="P7" i="12" a="1"/>
  <c r="P8" i="12" a="1"/>
  <c r="P9" i="12" a="1"/>
  <c r="P10" i="12" a="1"/>
  <c r="P11" i="12" a="1"/>
  <c r="P12" i="12" a="1"/>
  <c r="P13" i="12" a="1"/>
  <c r="P14" i="12" a="1"/>
  <c r="P15" i="12" a="1"/>
  <c r="P16" i="12" a="1"/>
  <c r="P17" i="12" a="1"/>
  <c r="P18" i="12" a="1"/>
  <c r="P19" i="12" a="1"/>
  <c r="P20" i="12" a="1"/>
  <c r="P21" i="12" a="1"/>
  <c r="P22" i="12" a="1"/>
  <c r="P23" i="12" a="1"/>
  <c r="P24" i="12" a="1"/>
  <c r="P25" i="12" a="1"/>
  <c r="P26" i="12" a="1"/>
  <c r="P27" i="12" a="1"/>
  <c r="P28" i="12" a="1"/>
  <c r="P29" i="12" a="1"/>
  <c r="P30" i="12" a="1"/>
  <c r="P31" i="12" a="1"/>
  <c r="P32" i="12" a="1"/>
  <c r="P33" i="12" a="1"/>
  <c r="P34" i="12" a="1"/>
  <c r="P35" i="12" a="1"/>
  <c r="P36" i="12" a="1"/>
  <c r="P37" i="12" a="1"/>
  <c r="P38" i="12" a="1"/>
  <c r="P39" i="12" a="1"/>
  <c r="P40" i="12" a="1"/>
  <c r="P41" i="12" a="1"/>
  <c r="P42" i="12" a="1"/>
  <c r="P43" i="12" a="1"/>
  <c r="P44" i="12" a="1"/>
  <c r="P45" i="12" a="1"/>
  <c r="P46" i="12" a="1"/>
  <c r="P47" i="12" a="1"/>
  <c r="P48" i="12" a="1"/>
  <c r="P49" i="12" a="1"/>
  <c r="P50" i="12" a="1"/>
  <c r="P2" i="12" a="1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O2" i="12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P51" i="11" s="1"/>
  <c r="O2" i="11"/>
  <c r="F27" i="14" l="1"/>
  <c r="P50" i="11"/>
  <c r="P48" i="11"/>
  <c r="P46" i="11"/>
  <c r="P44" i="11"/>
  <c r="P42" i="11"/>
  <c r="P40" i="11"/>
  <c r="P38" i="11"/>
  <c r="P36" i="11"/>
  <c r="P34" i="11"/>
  <c r="P32" i="11"/>
  <c r="P30" i="11"/>
  <c r="P28" i="11"/>
  <c r="P26" i="11"/>
  <c r="P24" i="11"/>
  <c r="P22" i="11"/>
  <c r="P20" i="11"/>
  <c r="P18" i="11"/>
  <c r="P16" i="11"/>
  <c r="P14" i="11"/>
  <c r="P12" i="11"/>
  <c r="P10" i="11"/>
  <c r="P8" i="11"/>
  <c r="P6" i="11"/>
  <c r="P4" i="11"/>
  <c r="P2" i="11"/>
  <c r="P49" i="11"/>
  <c r="P47" i="11"/>
  <c r="P45" i="11"/>
  <c r="P43" i="11"/>
  <c r="P41" i="11"/>
  <c r="P39" i="11"/>
  <c r="P37" i="11"/>
  <c r="P35" i="11"/>
  <c r="P33" i="11"/>
  <c r="P31" i="11"/>
  <c r="P29" i="11"/>
  <c r="P27" i="11"/>
  <c r="P25" i="11"/>
  <c r="P23" i="11"/>
  <c r="P21" i="11"/>
  <c r="P19" i="11"/>
  <c r="P17" i="11"/>
  <c r="P15" i="11"/>
  <c r="P13" i="11"/>
  <c r="P11" i="11"/>
  <c r="P9" i="11"/>
  <c r="P7" i="11"/>
  <c r="P5" i="11"/>
  <c r="P3" i="11"/>
  <c r="P2" i="12"/>
  <c r="P49" i="12"/>
  <c r="P47" i="12"/>
  <c r="P45" i="12"/>
  <c r="P43" i="12"/>
  <c r="P41" i="12"/>
  <c r="P39" i="12"/>
  <c r="P37" i="12"/>
  <c r="P35" i="12"/>
  <c r="P33" i="12"/>
  <c r="P31" i="12"/>
  <c r="P29" i="12"/>
  <c r="P27" i="12"/>
  <c r="P25" i="12"/>
  <c r="P23" i="12"/>
  <c r="P21" i="12"/>
  <c r="P19" i="12"/>
  <c r="P17" i="12"/>
  <c r="P15" i="12"/>
  <c r="P13" i="12"/>
  <c r="P11" i="12"/>
  <c r="P9" i="12"/>
  <c r="P7" i="12"/>
  <c r="P5" i="12"/>
  <c r="P3" i="12"/>
  <c r="P50" i="12"/>
  <c r="P48" i="12"/>
  <c r="P46" i="12"/>
  <c r="P44" i="12"/>
  <c r="P42" i="12"/>
  <c r="P40" i="12"/>
  <c r="P38" i="12"/>
  <c r="P36" i="12"/>
  <c r="P34" i="12"/>
  <c r="P32" i="12"/>
  <c r="P30" i="12"/>
  <c r="P28" i="12"/>
  <c r="P26" i="12"/>
  <c r="P24" i="12"/>
  <c r="P22" i="12"/>
  <c r="P20" i="12"/>
  <c r="P18" i="12"/>
  <c r="P16" i="12"/>
  <c r="P14" i="12"/>
  <c r="P12" i="12"/>
  <c r="P10" i="12"/>
  <c r="P8" i="12"/>
  <c r="P6" i="12"/>
  <c r="P4" i="12"/>
  <c r="P51" i="12"/>
  <c r="L9" i="12" l="1"/>
  <c r="L10" i="12" s="1"/>
  <c r="L9" i="11"/>
  <c r="L10" i="11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42" i="10"/>
  <c r="E42" i="10" s="1"/>
  <c r="D43" i="10"/>
  <c r="E43" i="10" s="1"/>
  <c r="D44" i="10"/>
  <c r="E44" i="10" s="1"/>
  <c r="D45" i="10"/>
  <c r="E45" i="10" s="1"/>
  <c r="D46" i="10"/>
  <c r="E46" i="10" s="1"/>
  <c r="D47" i="10"/>
  <c r="E47" i="10" s="1"/>
  <c r="D48" i="10"/>
  <c r="E48" i="10" s="1"/>
  <c r="D49" i="10"/>
  <c r="E49" i="10" s="1"/>
  <c r="D50" i="10"/>
  <c r="E50" i="10" s="1"/>
  <c r="D51" i="10"/>
  <c r="E51" i="10" s="1"/>
  <c r="D3" i="10"/>
  <c r="E3" i="10" s="1"/>
  <c r="D4" i="10"/>
  <c r="E4" i="10" s="1"/>
  <c r="D5" i="10"/>
  <c r="E5" i="10" s="1"/>
  <c r="D6" i="10"/>
  <c r="E6" i="10" s="1"/>
  <c r="D7" i="10"/>
  <c r="E7" i="10" s="1"/>
  <c r="D8" i="10"/>
  <c r="E8" i="10" s="1"/>
  <c r="D9" i="10"/>
  <c r="E9" i="10" s="1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2" i="10"/>
  <c r="E2" i="10" s="1"/>
  <c r="D4" i="9" a="1"/>
  <c r="D4" i="9" s="1"/>
  <c r="F2" i="10" l="1"/>
  <c r="D11" i="8"/>
  <c r="D16" i="8"/>
  <c r="D17" i="8" s="1"/>
  <c r="E6" i="8"/>
  <c r="D6" i="8"/>
  <c r="D9" i="8" l="1"/>
  <c r="D10" i="8" s="1"/>
  <c r="J3" i="10"/>
  <c r="G3" i="10"/>
  <c r="H3" i="10"/>
  <c r="I3" i="10"/>
  <c r="F3" i="8"/>
  <c r="F3" i="10" l="1"/>
  <c r="J4" i="10" s="1"/>
  <c r="Y35" i="8"/>
  <c r="G4" i="10" l="1"/>
  <c r="I4" i="10"/>
  <c r="H4" i="10"/>
  <c r="V35" i="8"/>
  <c r="S35" i="8"/>
  <c r="P35" i="8"/>
  <c r="M35" i="8"/>
  <c r="J35" i="8"/>
  <c r="G35" i="8"/>
  <c r="F4" i="10" l="1"/>
  <c r="J5" i="10" s="1"/>
  <c r="D19" i="9"/>
  <c r="H5" i="10" l="1"/>
  <c r="G5" i="10"/>
  <c r="I5" i="10"/>
  <c r="D5" i="9" a="1"/>
  <c r="D5" i="9" s="1"/>
  <c r="A1" i="9"/>
  <c r="A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B1" i="9"/>
  <c r="B2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F5" i="10" l="1"/>
  <c r="H6" i="10" s="1"/>
  <c r="G6" i="10" l="1"/>
  <c r="J6" i="10"/>
  <c r="I6" i="10"/>
  <c r="F6" i="10" l="1"/>
  <c r="I7" i="10" s="1"/>
  <c r="H7" i="10" l="1"/>
  <c r="G7" i="10"/>
  <c r="J7" i="10"/>
  <c r="F7" i="10" l="1"/>
  <c r="I8" i="10" s="1"/>
  <c r="G8" i="10" l="1"/>
  <c r="J8" i="10"/>
  <c r="H8" i="10"/>
  <c r="F8" i="10" l="1"/>
  <c r="H9" i="10" s="1"/>
  <c r="I9" i="10" l="1"/>
  <c r="J9" i="10"/>
  <c r="G9" i="10"/>
  <c r="F9" i="10" l="1"/>
</calcChain>
</file>

<file path=xl/comments1.xml><?xml version="1.0" encoding="utf-8"?>
<comments xmlns="http://schemas.openxmlformats.org/spreadsheetml/2006/main">
  <authors>
    <author xml:space="preserve"> </author>
  </authors>
  <commentList>
    <comment ref="E1" authorId="0">
      <text>
        <r>
          <rPr>
            <sz val="8"/>
            <color indexed="81"/>
            <rFont val="Tahoma"/>
            <family val="2"/>
            <charset val="238"/>
          </rPr>
          <t xml:space="preserve">formula kada je uvjet samo u jednoj ćeliji
</t>
        </r>
      </text>
    </comment>
    <comment ref="D3" authorId="0">
      <text>
        <r>
          <rPr>
            <sz val="8"/>
            <color indexed="81"/>
            <rFont val="Tahoma"/>
            <family val="2"/>
            <charset val="238"/>
          </rPr>
          <t xml:space="preserve">max 16 slova
</t>
        </r>
      </text>
    </comment>
    <comment ref="E3" authorId="0">
      <text>
        <r>
          <rPr>
            <sz val="8"/>
            <color indexed="81"/>
            <rFont val="Tahoma"/>
            <family val="2"/>
            <charset val="238"/>
          </rPr>
          <t>max 20 znakova/slova</t>
        </r>
      </text>
    </comment>
    <comment ref="F3" authorId="0">
      <text>
        <r>
          <rPr>
            <sz val="8"/>
            <color indexed="81"/>
            <rFont val="Tahoma"/>
            <family val="2"/>
            <charset val="238"/>
          </rPr>
          <t>formula kada je uvjet u dvije ćelije</t>
        </r>
      </text>
    </comment>
    <comment ref="D11" authorId="0">
      <text>
        <r>
          <rPr>
            <sz val="8"/>
            <color indexed="81"/>
            <rFont val="Tahoma"/>
            <family val="2"/>
            <charset val="238"/>
          </rPr>
          <t xml:space="preserve">ako je rezultat error to je zbog toga što je prethodna kalkulacija (vidi evaluate formula) broja manja od 10
</t>
        </r>
      </text>
    </comment>
    <comment ref="B30" authorId="0">
      <text>
        <r>
          <rPr>
            <b/>
            <sz val="8"/>
            <color indexed="81"/>
            <rFont val="Tahoma"/>
            <family val="2"/>
            <charset val="238"/>
          </rPr>
          <t>OPCIJA 1
ovaj niz brojeva je u ovoj opciji u tri grupe po 9 brojeva + 3 broja
OPCIJA 2
U drugoj opciji ovaj niz može biti od 1-32</t>
        </r>
      </text>
    </comment>
    <comment ref="G35" authorId="0">
      <text>
        <r>
          <rPr>
            <sz val="8"/>
            <color indexed="81"/>
            <rFont val="Tahoma"/>
            <family val="2"/>
            <charset val="238"/>
          </rPr>
          <t xml:space="preserve">SUM svih brojeva iznad
</t>
        </r>
      </text>
    </comment>
    <comment ref="G36" authorId="0">
      <text>
        <r>
          <rPr>
            <sz val="8"/>
            <color indexed="81"/>
            <rFont val="Tahoma"/>
            <family val="2"/>
            <charset val="238"/>
          </rPr>
          <t>3+5=8 (broj iznad)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M29" authorId="0">
      <text>
        <r>
          <rPr>
            <b/>
            <sz val="8"/>
            <color indexed="81"/>
            <rFont val="Tahoma"/>
            <family val="2"/>
            <charset val="238"/>
          </rPr>
          <t>OPCIJA 1
ovaj niz brojeva je u ovoj opciji u tri grupe po 9 brojeva + 3 broja
OPCIJA 2
U drugoj opciji ovaj niz može biti od 1-32</t>
        </r>
      </text>
    </comment>
  </commentList>
</comments>
</file>

<file path=xl/sharedStrings.xml><?xml version="1.0" encoding="utf-8"?>
<sst xmlns="http://schemas.openxmlformats.org/spreadsheetml/2006/main" count="547" uniqueCount="126">
  <si>
    <t>A</t>
  </si>
  <si>
    <t>B</t>
  </si>
  <si>
    <t>C</t>
  </si>
  <si>
    <t>D</t>
  </si>
  <si>
    <t>E</t>
  </si>
  <si>
    <t>F</t>
  </si>
  <si>
    <t>Č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</si>
  <si>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</si>
  <si>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</si>
  <si>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</si>
  <si>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</si>
  <si>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</si>
  <si>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</si>
  <si>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</si>
  <si>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</si>
  <si>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</si>
  <si>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</si>
  <si>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</si>
  <si>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</si>
  <si>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</si>
  <si>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</si>
  <si>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</si>
  <si>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Z</t>
  </si>
  <si>
    <t>Ć</t>
  </si>
  <si>
    <t>Đ</t>
  </si>
  <si>
    <t>Š</t>
  </si>
  <si>
    <t>Ž</t>
  </si>
  <si>
    <t>a</t>
  </si>
  <si>
    <t>d</t>
  </si>
  <si>
    <t>i</t>
  </si>
  <si>
    <t>n</t>
  </si>
  <si>
    <t>r</t>
  </si>
  <si>
    <t>ć</t>
  </si>
  <si>
    <t>v</t>
  </si>
  <si>
    <t>Nikola Tesla</t>
  </si>
  <si>
    <t>k</t>
  </si>
  <si>
    <t>o</t>
  </si>
  <si>
    <t>l</t>
  </si>
  <si>
    <t>e</t>
  </si>
  <si>
    <t>s</t>
  </si>
  <si>
    <t>Ivan Cindrić</t>
  </si>
  <si>
    <t>t</t>
  </si>
  <si>
    <t>j</t>
  </si>
  <si>
    <t>š</t>
  </si>
  <si>
    <t>m</t>
  </si>
  <si>
    <t>p</t>
  </si>
  <si>
    <t>b</t>
  </si>
  <si>
    <t>rezultat</t>
  </si>
  <si>
    <t>sum</t>
  </si>
  <si>
    <t>Aleksandar Matijašević</t>
  </si>
  <si>
    <t>Marijana Džidžimilović</t>
  </si>
  <si>
    <t>ž</t>
  </si>
  <si>
    <t>g</t>
  </si>
  <si>
    <t>u</t>
  </si>
  <si>
    <t>c</t>
  </si>
  <si>
    <t xml:space="preserve"> =MOD(SUM(CODE(LOWER(MID(SUBSTITUTE(D$2&amp;REPT("i";100);" ";"");ROW($1:$100);1)))-97);9)+1</t>
  </si>
  <si>
    <t xml:space="preserve"> =SUM(MOD(CODE(LOWER(MID(SUBSTITUTE(D$2&amp;REPT("i";100);" ";"");ROW($1:$100);1)))-97;9)+1)-9*(100-LEN(SUBSTITUTE(D$2;" ";"")))</t>
  </si>
  <si>
    <t>Njegovan Đakulovac</t>
  </si>
  <si>
    <t>formula ako je uvjet u D3 i E3</t>
  </si>
  <si>
    <t>Anatolija Karpatović</t>
  </si>
  <si>
    <t>-</t>
  </si>
  <si>
    <t>Kolinda Grabar-Kitarović</t>
  </si>
  <si>
    <t xml:space="preserve"> =IFERROR(MID(MID(IFERROR(VLOOKUP(MID(D3;1;1);podaci;2;FALSE);0)+IFERROR(VLOOKUP(MID(D3;2;1);podaci;2;FALSE);0)+IFERROR(VLOOKUP(MID(D3;3;1);podaci;2;FALSE);0)+IFERROR(VLOOKUP(MID(D3;4;1);podaci;2;FALSE);0)+IFERROR(VLOOKUP(MID(D3;5;1);podaci;2;FALSE);0)+IFERROR(VLOOKUP(MID(D3;6;1);podaci;2;FALSE);0)+IFERROR(VLOOKUP(MID(D3;7;1);podaci;2;FALSE);0)+IFERROR(VLOOKUP(MID(D3;8;1);podaci;2;FALSE);0)+IFERROR(VLOOKUP(MID(D3;9;1);podaci;2;FALSE);0)+IFERROR(VLOOKUP(MID(D3;10;1);podaci;2;FALSE);0)+IFERROR(VLOOKUP(MID(D3;11;1);podaci;2;FALSE);0)+IFERROR(VLOOKUP(MID(D3;12;1);podaci;2;FALSE);0)+IFERROR(VLOOKUP(MID(D3;13;1);podaci;2;FALSE);0)+IFERROR(VLOOKUP(MID(D3;14;1);podaci;2;FALSE);0)+IFERROR(VLOOKUP(MID(D3;15;1);podaci;2;FALSE);0)+IFERROR(VLOOKUP(MID(D3;16;1);podaci;2;FALSE);0)+IFERROR(VLOOKUP(MID(E3;1;1);podaci;2;FALSE);0)+IFERROR(VLOOKUP(MID(E3;2;1);podaci;2;FALSE);0)+IFERROR(VLOOKUP(MID(E3;3;1);podaci;2;FALSE);0)+IFERROR(VLOOKUP(MID(E3;4;1);podaci;2;FALSE);0)+IFERROR(VLOOKUP(MID(E3;5;1);podaci;2;FALSE);0)+IFERROR(VLOOKUP(MID(E3;6;1);podaci;2;FALSE);0)+IFERROR(VLOOKUP(MID(E3;7;1);podaci;2;FALSE);0)+IFERROR(VLOOKUP(MID(E3;8;1);podaci;2;FALSE);0)+IFERROR(VLOOKUP(MID(E3;9;1);podaci;2;FALSE);0)+IFERROR(VLOOKUP(MID(E3;10;1);podaci;2;FALSE);0)+IFERROR(VLOOKUP(MID(E3;11;1);podaci;2;FALSE);0)+IFERROR(VLOOKUP(MID(E3;12;1);podaci;2;FALSE);0)+IFERROR(VLOOKUP(MID(E3;13;1);podaci;2;FALSE);0)+IFERROR(VLOOKUP(MID(E3;14;1);podaci;2;FALSE);0)+IFERROR(VLOOKUP(MID(E3;15;1);podaci;2;FALSE);0)+IFERROR(VLOOKUP(MID(E3;16;1);podaci;2;FALSE);0)+IFERROR(VLOOKUP(MID(E3;17;1);podaci;2;FALSE);0)+IFERROR(VLOOKUP(MID(E3;18;1);podaci;2;FALSE);0)+IFERROR(VLOOKUP(MID(E3;19;1);podaci;2;FALSE);0)+IFERROR(VLOOKUP(MID(E3;20;1);podaci;2;FALSE);0);1;1)+MID(IFERROR(VLOOKUP(MID(D3;1;1);podaci;2;FALSE);0)+IFERROR(VLOOKUP(MID(D3;2;1);podaci;2;FALSE);0)+IFERROR(VLOOKUP(MID(D3;3;1);podaci;2;FALSE);0)+IFERROR(VLOOKUP(MID(D3;4;1);podaci;2;FALSE);0)+IFERROR(VLOOKUP(MID(D3;5;1);podaci;2;FALSE);0)+IFERROR(VLOOKUP(MID(D3;6;1);podaci;2;FALSE);0)+IFERROR(VLOOKUP(MID(D3;7;1);podaci;2;FALSE);0)+IFERROR(VLOOKUP(MID(D3;8;1);podaci;2;FALSE);0)+IFERROR(VLOOKUP(MID(D3;9;1);podaci;2;FALSE);0)+IFERROR(VLOOKUP(MID(D3;10;1);podaci;2;FALSE);0)+IFERROR(VLOOKUP(MID(D3;11;1);podaci;2;FALSE);0)+IFERROR(VLOOKUP(MID(D3;12;1);podaci;2;FALSE);0)+IFERROR(VLOOKUP(MID(D3;13;1);podaci;2;FALSE);0)+IFERROR(VLOOKUP(MID(D3;14;1);podaci;2;FALSE);0)+IFERROR(VLOOKUP(MID(D3;15;1);podaci;2;FALSE);0)+IFERROR(VLOOKUP(MID(D3;16;1);podaci;2;FALSE);0)+IFERROR(VLOOKUP(MID(E3;1;1);podaci;2;FALSE);0)+IFERROR(VLOOKUP(MID(E3;2;1);podaci;2;FALSE);0)+IFERROR(VLOOKUP(MID(E3;3;1);podaci;2;FALSE);0)+IFERROR(VLOOKUP(MID(E3;4;1);podaci;2;FALSE);0)+IFERROR(VLOOKUP(MID(E3;5;1);podaci;2;FALSE);0)+IFERROR(VLOOKUP(MID(E3;6;1);podaci;2;FALSE);0)+IFERROR(VLOOKUP(MID(E3;7;1);podaci;2;FALSE);0)+IFERROR(VLOOKUP(MID(E3;8;1);podaci;2;FALSE);0)+IFERROR(VLOOKUP(MID(E3;9;1);podaci;2;FALSE);0)+IFERROR(VLOOKUP(MID(E3;10;1);podaci;2;FALSE);0)+IFERROR(VLOOKUP(MID(E3;11;1);podaci;2;FALSE);0)+IFERROR(VLOOKUP(MID(E3;12;1);podaci;2;FALSE);0)+IFERROR(VLOOKUP(MID(E3;13;1);podaci;2;FALSE);0)+IFERROR(VLOOKUP(MID(E3;14;1);podaci;2;FALSE);0)+IFERROR(VLOOKUP(MID(E3;15;1);podaci;2;FALSE);0)+IFERROR(VLOOKUP(MID(E3;16;1);podaci;2;FALSE);0)+IFERROR(VLOOKUP(MID(E3;17;1);podaci;2;FALSE);0)+IFERROR(VLOOKUP(MID(E3;18;1);podaci;2;FALSE);0)+IFERROR(VLOOKUP(MID(E3;19;1);podaci;2;FALSE);0)+IFERROR(VLOOKUP(MID(E3;20;1);podaci;2;FALSE);0);2;1);1;1)+MID(MID(IFERROR(VLOOKUP(MID(D3;1;1);podaci;2;FALSE);0)+IFERROR(VLOOKUP(MID(D3;2;1);podaci;2;FALSE);0)+IFERROR(VLOOKUP(MID(D3;3;1);podaci;2;FALSE);0)+IFERROR(VLOOKUP(MID(D3;4;1);podaci;2;FALSE);0)+IFERROR(VLOOKUP(MID(D3;5;1);podaci;2;FALSE);0)+IFERROR(VLOOKUP(MID(D3;6;1);podaci;2;FALSE);0)+IFERROR(VLOOKUP(MID(D3;7;1);podaci;2;FALSE);0)+IFERROR(VLOOKUP(MID(D3;8;1);podaci;2;FALSE);0)+IFERROR(VLOOKUP(MID(D3;9;1);podaci;2;FALSE);0)+IFERROR(VLOOKUP(MID(D3;10;1);podaci;2;FALSE);0)+IFERROR(VLOOKUP(MID(D3;11;1);podaci;2;FALSE);0)+IFERROR(VLOOKUP(MID(D3;12;1);podaci;2;FALSE);0)+IFERROR(VLOOKUP(MID(D3;13;1);podaci;2;FALSE);0)+IFERROR(VLOOKUP(MID(D3;14;1);podaci;2;FALSE);0)+IFERROR(VLOOKUP(MID(D3;15;1);podaci;2;FALSE);0)+IFERROR(VLOOKUP(MID(D3;16;1);podaci;2;FALSE);0)+IFERROR(VLOOKUP(MID(E3;1;1);podaci;2;FALSE);0)+IFERROR(VLOOKUP(MID(E3;2;1);podaci;2;FALSE);0)+IFERROR(VLOOKUP(MID(E3;3;1);podaci;2;FALSE);0)+IFERROR(VLOOKUP(MID(E3;4;1);podaci;2;FALSE);0)+IFERROR(VLOOKUP(MID(E3;5;1);podaci;2;FALSE);0)+IFERROR(VLOOKUP(MID(E3;6;1);podaci;2;FALSE);0)+IFERROR(VLOOKUP(MID(E3;7;1);podaci;2;FALSE);0)+IFERROR(VLOOKUP(MID(E3;8;1);podaci;2;FALSE);0)+IFERROR(VLOOKUP(MID(E3;9;1);podaci;2;FALSE);0)+IFERROR(VLOOKUP(MID(E3;10;1);podaci;2;FALSE);0)+IFERROR(VLOOKUP(MID(E3;11;1);podaci;2;FALSE);0)+IFERROR(VLOOKUP(MID(E3;12;1);podaci;2;FALSE);0)+IFERROR(VLOOKUP(MID(E3;13;1);podaci;2;FALSE);0)+IFERROR(VLOOKUP(MID(E3;14;1);podaci;2;FALSE);0)+IFERROR(VLOOKUP(MID(E3;15;1);podaci;2;FALSE);0)+IFERROR(VLOOKUP(MID(E3;16;1);podaci;2;FALSE);0)+IFERROR(VLOOKUP(MID(E3;17;1);podaci;2;FALSE);0)+IFERROR(VLOOKUP(MID(E3;18;1);podaci;2;FALSE);0)+IFERROR(VLOOKUP(MID(E3;19;1);podaci;2;FALSE);0)+IFERROR(VLOOKUP(MID(E3;20;1);podaci;2;FALSE);0);1;1)+MID(IFERROR(VLOOKUP(MID(D3;1;1);podaci;2;FALSE);0)+IFERROR(VLOOKUP(MID(D3;2;1);podaci;2;FALSE);0)+IFERROR(VLOOKUP(MID(D3;3;1);podaci;2;FALSE);0)+IFERROR(VLOOKUP(MID(D3;4;1);podaci;2;FALSE);0)+IFERROR(VLOOKUP(MID(D3;5;1);podaci;2;FALSE);0)+IFERROR(VLOOKUP(MID(D3;6;1);podaci;2;FALSE);0)+IFERROR(VLOOKUP(MID(D3;7;1);podaci;2;FALSE);0)+IFERROR(VLOOKUP(MID(D3;8;1);podaci;2;FALSE);0)+IFERROR(VLOOKUP(MID(D3;9;1);podaci;2;FALSE);0)+IFERROR(VLOOKUP(MID(D3;10;1);podaci;2;FALSE);0)+IFERROR(VLOOKUP(MID(D3;11;1);podaci;2;FALSE);0)+IFERROR(VLOOKUP(MID(D3;12;1);podaci;2;FALSE);0)+IFERROR(VLOOKUP(MID(D3;13;1);podaci;2;FALSE);0)+IFERROR(VLOOKUP(MID(D3;14;1);podaci;2;FALSE);0)+IFERROR(VLOOKUP(MID(D3;15;1);podaci;2;FALSE);0)+IFERROR(VLOOKUP(MID(D3;16;1);podaci;2;FALSE);0)+IFERROR(VLOOKUP(MID(E3;1;1);podaci;2;FALSE);0)+IFERROR(VLOOKUP(MID(E3;2;1);podaci;2;FALSE);0)+IFERROR(VLOOKUP(MID(E3;3;1);podaci;2;FALSE);0)+IFERROR(VLOOKUP(MID(E3;4;1);podaci;2;FALSE);0)+IFERROR(VLOOKUP(MID(E3;5;1);podaci;2;FALSE);0)+IFERROR(VLOOKUP(MID(E3;6;1);podaci;2;FALSE);0)+IFERROR(VLOOKUP(MID(E3;7;1);podaci;2;FALSE);0)+IFERROR(VLOOKUP(MID(E3;8;1);podaci;2;FALSE);0)+IFERROR(VLOOKUP(MID(E3;9;1);podaci;2;FALSE);0)+IFERROR(VLOOKUP(MID(E3;10;1);podaci;2;FALSE);0)+IFERROR(VLOOKUP(MID(E3;11;1);podaci;2;FALSE);0)+IFERROR(VLOOKUP(MID(E3;12;1);podaci;2;FALSE);0)+IFERROR(VLOOKUP(MID(E3;13;1);podaci;2;FALSE);0)+IFERROR(VLOOKUP(MID(E3;14;1);podaci;2;FALSE);0)+IFERROR(VLOOKUP(MID(E3;15;1);podaci;2;FALSE);0)+IFERROR(VLOOKUP(MID(E3;16;1);podaci;2;FALSE);0)+IFERROR(VLOOKUP(MID(E3;17;1);podaci;2;FALSE);0)+IFERROR(VLOOKUP(MID(E3;18;1);podaci;2;FALSE);0)+IFERROR(VLOOKUP(MID(E3;19;1);podaci;2;FALSE);0)+IFERROR(VLOOKUP(MID(E3;20;1);podaci;2;FALSE);0);2;1);2;1);D16)</t>
  </si>
  <si>
    <t>sum1 znamenki iznad</t>
  </si>
  <si>
    <t>sum2 znamenki iznad</t>
  </si>
  <si>
    <t>formula ako je uvjet samo u D1 ????</t>
  </si>
  <si>
    <t>Kolinda</t>
  </si>
  <si>
    <t>Grabar-Kitarović</t>
  </si>
  <si>
    <t>pozicija</t>
  </si>
  <si>
    <t>slovo</t>
  </si>
  <si>
    <t>Ime:</t>
  </si>
  <si>
    <t>vrednost</t>
  </si>
  <si>
    <t>cifre:</t>
  </si>
  <si>
    <t>Parcijalna suma:</t>
  </si>
  <si>
    <t>Rešenje</t>
  </si>
  <si>
    <t xml:space="preserve"> </t>
  </si>
  <si>
    <t>А</t>
  </si>
  <si>
    <t>Б</t>
  </si>
  <si>
    <t>В</t>
  </si>
  <si>
    <t>Г</t>
  </si>
  <si>
    <t>Д</t>
  </si>
  <si>
    <t>Ђ</t>
  </si>
  <si>
    <t>Е</t>
  </si>
  <si>
    <t>Ж</t>
  </si>
  <si>
    <t>З</t>
  </si>
  <si>
    <t>И</t>
  </si>
  <si>
    <t>Ј</t>
  </si>
  <si>
    <t>К</t>
  </si>
  <si>
    <t>Л</t>
  </si>
  <si>
    <t>Љ</t>
  </si>
  <si>
    <t>М</t>
  </si>
  <si>
    <t>Н</t>
  </si>
  <si>
    <t>Њ</t>
  </si>
  <si>
    <t>О</t>
  </si>
  <si>
    <t>П</t>
  </si>
  <si>
    <t>Р</t>
  </si>
  <si>
    <t>С</t>
  </si>
  <si>
    <t>Ш</t>
  </si>
  <si>
    <t>Т</t>
  </si>
  <si>
    <t>Ћ</t>
  </si>
  <si>
    <t>У</t>
  </si>
  <si>
    <t>Ф</t>
  </si>
  <si>
    <t>Х</t>
  </si>
  <si>
    <t>Ц</t>
  </si>
  <si>
    <t>Ч</t>
  </si>
  <si>
    <t>Џ</t>
  </si>
  <si>
    <t>Никола Тесла</t>
  </si>
  <si>
    <t>*</t>
  </si>
  <si>
    <t>Milutin Milanković</t>
  </si>
  <si>
    <t>Милутин Миланковић</t>
  </si>
  <si>
    <t>Михајло Пупин</t>
  </si>
  <si>
    <t>Mihajlo Pupin</t>
  </si>
  <si>
    <t>ИМЕНА</t>
  </si>
  <si>
    <t>ћи</t>
  </si>
  <si>
    <t>ри</t>
  </si>
  <si>
    <t>ли</t>
  </si>
  <si>
    <t>ца</t>
  </si>
  <si>
    <t>la</t>
  </si>
  <si>
    <t>ti</t>
  </si>
  <si>
    <t>ni</t>
  </si>
  <si>
    <t>ca</t>
  </si>
  <si>
    <t>Парцијално</t>
  </si>
  <si>
    <t>Укупно</t>
  </si>
  <si>
    <t>Ljiljana Nikolovska Marijanović lsdlksjglskdlgkskdlgksdflg</t>
  </si>
  <si>
    <t>DŽ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</si>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</sst>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u/>
      <sz val="10"/>
      <color theme="10"/>
      <name val="Verdana"/>
      <family val="2"/>
      <charset val="238"/>
    </font>
    <font>
      <sz val="8"/>
      <color indexed="81"/>
      <name val="Tahoma"/>
      <family val="2"/>
      <charset val="238"/>
    </font>
    <font>
      <sz val="10"/>
      <name val="Verdana"/>
      <family val="2"/>
      <charset val="238"/>
    </font>
    <font>
      <b/>
      <sz val="8"/>
      <color indexed="81"/>
      <name val="Tahoma"/>
      <family val="2"/>
      <charset val="238"/>
    </font>
    <font>
      <sz val="10"/>
      <color rgb="FFFF00FF"/>
      <name val="Verdana"/>
      <family val="2"/>
      <charset val="238"/>
    </font>
    <font>
      <sz val="10"/>
      <color theme="10"/>
      <name val="Verdana"/>
      <family val="2"/>
      <charset val="238"/>
    </font>
    <font>
      <b/>
      <sz val="14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indexed="10"/>
      <name val="Verdana"/>
      <family val="2"/>
      <charset val="238"/>
    </font>
    <font>
      <sz val="10"/>
      <name val="Arial"/>
      <family val="2"/>
      <charset val="238"/>
    </font>
    <font>
      <b/>
      <sz val="10"/>
      <color indexed="10"/>
      <name val="Verdan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3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0" xfId="0" quotePrefix="1"/>
    <xf numFmtId="0" fontId="1" fillId="0" borderId="0" xfId="0" applyFont="1"/>
    <xf numFmtId="0" fontId="0" fillId="3" borderId="1" xfId="0" applyFill="1" applyBorder="1"/>
    <xf numFmtId="0" fontId="1" fillId="4" borderId="1" xfId="0" applyFont="1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2" borderId="1" xfId="1" applyFont="1" applyFill="1" applyBorder="1" applyAlignment="1" applyProtection="1"/>
    <xf numFmtId="0" fontId="0" fillId="0" borderId="1" xfId="0" applyBorder="1"/>
    <xf numFmtId="0" fontId="0" fillId="6" borderId="1" xfId="0" applyFill="1" applyBorder="1" applyAlignment="1">
      <alignment horizontal="center"/>
    </xf>
    <xf numFmtId="0" fontId="6" fillId="0" borderId="1" xfId="0" applyFont="1" applyBorder="1"/>
    <xf numFmtId="0" fontId="6" fillId="2" borderId="1" xfId="0" applyFont="1" applyFill="1" applyBorder="1"/>
    <xf numFmtId="0" fontId="0" fillId="5" borderId="8" xfId="0" applyFill="1" applyBorder="1"/>
    <xf numFmtId="0" fontId="0" fillId="0" borderId="1" xfId="0" applyFill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8" borderId="1" xfId="0" applyFill="1" applyBorder="1"/>
    <xf numFmtId="0" fontId="0" fillId="9" borderId="1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4" borderId="8" xfId="0" applyFont="1" applyFill="1" applyBorder="1"/>
    <xf numFmtId="0" fontId="0" fillId="0" borderId="0" xfId="0" applyBorder="1"/>
    <xf numFmtId="0" fontId="7" fillId="9" borderId="1" xfId="1" applyFont="1" applyFill="1" applyBorder="1" applyAlignment="1" applyProtection="1"/>
    <xf numFmtId="0" fontId="0" fillId="0" borderId="0" xfId="0" quotePrefix="1" applyAlignment="1">
      <alignment horizontal="right"/>
    </xf>
    <xf numFmtId="0" fontId="4" fillId="10" borderId="1" xfId="1" applyFont="1" applyFill="1" applyBorder="1" applyAlignment="1" applyProtection="1"/>
    <xf numFmtId="0" fontId="0" fillId="10" borderId="1" xfId="0" applyFill="1" applyBorder="1"/>
    <xf numFmtId="0" fontId="0" fillId="11" borderId="1" xfId="0" applyFill="1" applyBorder="1"/>
    <xf numFmtId="0" fontId="1" fillId="0" borderId="1" xfId="0" applyFont="1" applyBorder="1"/>
    <xf numFmtId="0" fontId="0" fillId="6" borderId="1" xfId="0" applyFill="1" applyBorder="1"/>
    <xf numFmtId="0" fontId="0" fillId="12" borderId="1" xfId="0" applyFill="1" applyBorder="1"/>
    <xf numFmtId="0" fontId="4" fillId="7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/>
    <xf numFmtId="0" fontId="6" fillId="0" borderId="1" xfId="0" applyFont="1" applyBorder="1" applyAlignment="1">
      <alignment horizontal="left"/>
    </xf>
    <xf numFmtId="0" fontId="8" fillId="13" borderId="0" xfId="0" applyFont="1" applyFill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9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indent="1"/>
    </xf>
    <xf numFmtId="0" fontId="0" fillId="14" borderId="5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14" borderId="19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9" fillId="6" borderId="1" xfId="0" applyFont="1" applyFill="1" applyBorder="1"/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0" fillId="14" borderId="1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14" borderId="25" xfId="0" applyFill="1" applyBorder="1" applyAlignment="1">
      <alignment horizontal="center" vertical="center"/>
    </xf>
    <xf numFmtId="0" fontId="0" fillId="14" borderId="26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1" fillId="0" borderId="2" xfId="2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3" fillId="0" borderId="0" xfId="3"/>
    <xf numFmtId="0" fontId="11" fillId="0" borderId="0" xfId="2" applyFont="1"/>
    <xf numFmtId="0" fontId="11" fillId="0" borderId="0" xfId="2" applyAlignment="1">
      <alignment horizontal="center"/>
    </xf>
    <xf numFmtId="0" fontId="11" fillId="0" borderId="0" xfId="2"/>
    <xf numFmtId="0" fontId="11" fillId="0" borderId="4" xfId="2" applyBorder="1" applyAlignment="1">
      <alignment horizontal="center"/>
    </xf>
    <xf numFmtId="0" fontId="11" fillId="0" borderId="5" xfId="2" applyBorder="1" applyAlignment="1">
      <alignment horizontal="center"/>
    </xf>
    <xf numFmtId="0" fontId="12" fillId="0" borderId="5" xfId="2" applyFont="1" applyBorder="1" applyAlignment="1">
      <alignment horizontal="center"/>
    </xf>
    <xf numFmtId="0" fontId="11" fillId="0" borderId="0" xfId="2" applyAlignment="1">
      <alignment horizontal="left"/>
    </xf>
    <xf numFmtId="0" fontId="11" fillId="0" borderId="6" xfId="2" applyBorder="1" applyAlignment="1">
      <alignment horizontal="center"/>
    </xf>
    <xf numFmtId="0" fontId="11" fillId="0" borderId="7" xfId="2" applyBorder="1" applyAlignment="1">
      <alignment horizontal="center"/>
    </xf>
    <xf numFmtId="0" fontId="11" fillId="0" borderId="3" xfId="2" applyBorder="1" applyAlignment="1">
      <alignment horizontal="center"/>
    </xf>
    <xf numFmtId="0" fontId="11" fillId="15" borderId="1" xfId="2" applyFill="1" applyBorder="1" applyAlignment="1">
      <alignment horizontal="center"/>
    </xf>
    <xf numFmtId="0" fontId="14" fillId="0" borderId="1" xfId="2" applyFont="1" applyBorder="1" applyAlignment="1">
      <alignment horizontal="center"/>
    </xf>
    <xf numFmtId="0" fontId="11" fillId="15" borderId="1" xfId="2" applyFont="1" applyFill="1" applyBorder="1" applyAlignment="1">
      <alignment horizontal="center"/>
    </xf>
    <xf numFmtId="0" fontId="13" fillId="0" borderId="0" xfId="3" applyAlignment="1">
      <alignment horizontal="center"/>
    </xf>
  </cellXfs>
  <cellStyles count="4">
    <cellStyle name="Hyperlink" xfId="1" builtinId="8"/>
    <cellStyle name="Normal" xfId="0" builtinId="0"/>
    <cellStyle name="Normal 2" xfId="3"/>
    <cellStyle name="Normal_Sheet1" xfId="2"/>
  </cellStyles>
  <dxfs count="5">
    <dxf>
      <font>
        <b/>
      </font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CCFFFF"/>
      <color rgb="FFFF99FF"/>
      <color rgb="FFFF66FF"/>
      <color rgb="FFFF00FF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Imena1" displayName="Imena1" ref="R1:R7" totalsRowShown="0" headerRowDxfId="4">
  <autoFilter ref="R1:R7"/>
  <tableColumns count="1">
    <tableColumn id="1" name="ИМЕНА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Imena2" displayName="Imena2" ref="R1:R7" totalsRowShown="0" headerRowDxfId="3">
  <autoFilter ref="R1:R7"/>
  <tableColumns count="1">
    <tableColumn id="1" name="ИМЕНА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id="3" name="Imena3" displayName="Imena3" ref="F1:H7" totalsRowShown="0" headerRowDxfId="2">
  <autoFilter ref="F1:H7"/>
  <tableColumns count="3">
    <tableColumn id="1" name="ИМЕНА"/>
    <tableColumn id="2" name="Парцијално" dataDxfId="1">
      <calculatedColumnFormula array="1">SUM(MOD(MATCH(MID(SUBSTITUTE(SUBSTITUTE(F2," ",""),"-",""),ROW(INDIRECT("1:"&amp;LEN(SUBSTITUTE(SUBSTITUTE(F2," ",""),"-","")))),1),$B$1:$B$66,)-1,9)+1)</calculatedColumnFormula>
    </tableColumn>
    <tableColumn id="3" name="Укупно" dataDxfId="0">
      <calculatedColumnFormula>MOD(G2-1,9)+1</calculatedColumnFormula>
    </tableColumn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00B050"/>
  </sheetPr>
  <dimension ref="A1:AC46"/>
  <sheetViews>
    <sheetView workbookViewId="0">
      <selection activeCell="A17" sqref="A17"/>
    </sheetView>
  </sheetViews>
  <sheetFormatPr defaultRowHeight="12.75" x14ac:dyDescent="0.2"/>
  <cols>
    <col min="1" max="1" width="6.5" style="1" customWidth="1"/>
    <col min="2" max="2" width="5.75" style="1" customWidth="1"/>
    <col min="3" max="3" width="2.75" customWidth="1"/>
    <col min="4" max="4" width="22.125" customWidth="1"/>
    <col min="5" max="5" width="19" customWidth="1"/>
    <col min="6" max="6" width="4" customWidth="1"/>
    <col min="7" max="7" width="3.125" customWidth="1"/>
    <col min="8" max="8" width="2.375" customWidth="1"/>
    <col min="9" max="9" width="4" customWidth="1"/>
    <col min="10" max="10" width="3.125" customWidth="1"/>
    <col min="11" max="11" width="2.375" customWidth="1"/>
    <col min="12" max="12" width="4" customWidth="1"/>
    <col min="13" max="13" width="3.125" customWidth="1"/>
    <col min="14" max="14" width="2.375" customWidth="1"/>
    <col min="15" max="15" width="4" customWidth="1"/>
    <col min="16" max="16" width="3.125" customWidth="1"/>
    <col min="17" max="17" width="2.375" customWidth="1"/>
    <col min="18" max="18" width="4" customWidth="1"/>
    <col min="19" max="19" width="3.125" customWidth="1"/>
    <col min="20" max="20" width="2.375" customWidth="1"/>
    <col min="21" max="21" width="4" customWidth="1"/>
    <col min="22" max="22" width="3.125" customWidth="1"/>
    <col min="23" max="23" width="2.25" customWidth="1"/>
    <col min="24" max="24" width="4.375" customWidth="1"/>
    <col min="25" max="25" width="3.25" customWidth="1"/>
    <col min="26" max="26" width="2.875" customWidth="1"/>
    <col min="27" max="27" width="3" customWidth="1"/>
    <col min="28" max="28" width="21.125" customWidth="1"/>
    <col min="29" max="29" width="8.125" customWidth="1"/>
  </cols>
  <sheetData>
    <row r="1" spans="1:29" x14ac:dyDescent="0.2">
      <c r="A1" s="7" t="s">
        <v>0</v>
      </c>
      <c r="B1" s="17">
        <v>1</v>
      </c>
      <c r="C1" s="3"/>
      <c r="D1" s="10" t="s">
        <v>61</v>
      </c>
      <c r="E1" s="2"/>
    </row>
    <row r="2" spans="1:29" x14ac:dyDescent="0.2">
      <c r="A2" s="8" t="s">
        <v>1</v>
      </c>
      <c r="B2" s="18">
        <v>2</v>
      </c>
      <c r="C2" s="3"/>
      <c r="F2" s="4"/>
    </row>
    <row r="3" spans="1:29" x14ac:dyDescent="0.2">
      <c r="A3" s="8" t="s">
        <v>2</v>
      </c>
      <c r="B3" s="18">
        <v>3</v>
      </c>
      <c r="C3" s="3"/>
      <c r="D3" s="28" t="s">
        <v>66</v>
      </c>
      <c r="E3" s="29" t="s">
        <v>67</v>
      </c>
      <c r="F3" s="33">
        <f>IFERROR(MID(MID(IFERROR(VLOOKUP(MID(D3,1,1),podaci,2,FALSE),0)+IFERROR(VLOOKUP(MID(D3,2,1),podaci,2,FALSE),0)+IFERROR(VLOOKUP(MID(D3,3,1),podaci,2,FALSE),0)+IFERROR(VLOOKUP(MID(D3,4,1),podaci,2,FALSE),0)+IFERROR(VLOOKUP(MID(D3,5,1),podaci,2,FALSE),0)+IFERROR(VLOOKUP(MID(D3,6,1),podaci,2,FALSE),0)+IFERROR(VLOOKUP(MID(D3,7,1),podaci,2,FALSE),0)+IFERROR(VLOOKUP(MID(D3,8,1),podaci,2,FALSE),0)+IFERROR(VLOOKUP(MID(D3,9,1),podaci,2,FALSE),0)+IFERROR(VLOOKUP(MID(D3,10,1),podaci,2,FALSE),0)+IFERROR(VLOOKUP(MID(D3,11,1),podaci,2,FALSE),0)+IFERROR(VLOOKUP(MID(D3,12,1),podaci,2,FALSE),0)+IFERROR(VLOOKUP(MID(D3,13,1),podaci,2,FALSE),0)+IFERROR(VLOOKUP(MID(D3,14,1),podaci,2,FALSE),0)+IFERROR(VLOOKUP(MID(D3,15,1),podaci,2,FALSE),0)+IFERROR(VLOOKUP(MID(D3,16,1),podaci,2,FALSE),0)+IFERROR(VLOOKUP(MID(E3,1,1),podaci,2,FALSE),0)+IFERROR(VLOOKUP(MID(E3,2,1),podaci,2,FALSE),0)+IFERROR(VLOOKUP(MID(E3,3,1),podaci,2,FALSE),0)+IFERROR(VLOOKUP(MID(E3,4,1),podaci,2,FALSE),0)+IFERROR(VLOOKUP(MID(E3,5,1),podaci,2,FALSE),0)+IFERROR(VLOOKUP(MID(E3,6,1),podaci,2,FALSE),0)+IFERROR(VLOOKUP(MID(E3,7,1),podaci,2,FALSE),0)+IFERROR(VLOOKUP(MID(E3,8,1),podaci,2,FALSE),0)+IFERROR(VLOOKUP(MID(E3,9,1),podaci,2,FALSE),0)+IFERROR(VLOOKUP(MID(E3,10,1),podaci,2,FALSE),0)+IFERROR(VLOOKUP(MID(E3,11,1),podaci,2,FALSE),0)+IFERROR(VLOOKUP(MID(E3,12,1),podaci,2,FALSE),0)+IFERROR(VLOOKUP(MID(E3,13,1),podaci,2,FALSE),0)+IFERROR(VLOOKUP(MID(E3,14,1),podaci,2,FALSE),0)+IFERROR(VLOOKUP(MID(E3,15,1),podaci,2,FALSE),0)+IFERROR(VLOOKUP(MID(E3,16,1),podaci,2,FALSE),0)+IFERROR(VLOOKUP(MID(E3,17,1),podaci,2,FALSE),0)+IFERROR(VLOOKUP(MID(E3,18,1),podaci,2,FALSE),0)+IFERROR(VLOOKUP(MID(E3,19,1),podaci,2,FALSE),0)+IFERROR(VLOOKUP(MID(E3,20,1),podaci,2,FALSE),0),1,1)+MID(IFERROR(VLOOKUP(MID(D3,1,1),podaci,2,FALSE),0)+IFERROR(VLOOKUP(MID(D3,2,1),podaci,2,FALSE),0)+IFERROR(VLOOKUP(MID(D3,3,1),podaci,2,FALSE),0)+IFERROR(VLOOKUP(MID(D3,4,1),podaci,2,FALSE),0)+IFERROR(VLOOKUP(MID(D3,5,1),podaci,2,FALSE),0)+IFERROR(VLOOKUP(MID(D3,6,1),podaci,2,FALSE),0)+IFERROR(VLOOKUP(MID(D3,7,1),podaci,2,FALSE),0)+IFERROR(VLOOKUP(MID(D3,8,1),podaci,2,FALSE),0)+IFERROR(VLOOKUP(MID(D3,9,1),podaci,2,FALSE),0)+IFERROR(VLOOKUP(MID(D3,10,1),podaci,2,FALSE),0)+IFERROR(VLOOKUP(MID(D3,11,1),podaci,2,FALSE),0)+IFERROR(VLOOKUP(MID(D3,12,1),podaci,2,FALSE),0)+IFERROR(VLOOKUP(MID(D3,13,1),podaci,2,FALSE),0)+IFERROR(VLOOKUP(MID(D3,14,1),podaci,2,FALSE),0)+IFERROR(VLOOKUP(MID(D3,15,1),podaci,2,FALSE),0)+IFERROR(VLOOKUP(MID(D3,16,1),podaci,2,FALSE),0)+IFERROR(VLOOKUP(MID(E3,1,1),podaci,2,FALSE),0)+IFERROR(VLOOKUP(MID(E3,2,1),podaci,2,FALSE),0)+IFERROR(VLOOKUP(MID(E3,3,1),podaci,2,FALSE),0)+IFERROR(VLOOKUP(MID(E3,4,1),podaci,2,FALSE),0)+IFERROR(VLOOKUP(MID(E3,5,1),podaci,2,FALSE),0)+IFERROR(VLOOKUP(MID(E3,6,1),podaci,2,FALSE),0)+IFERROR(VLOOKUP(MID(E3,7,1),podaci,2,FALSE),0)+IFERROR(VLOOKUP(MID(E3,8,1),podaci,2,FALSE),0)+IFERROR(VLOOKUP(MID(E3,9,1),podaci,2,FALSE),0)+IFERROR(VLOOKUP(MID(E3,10,1),podaci,2,FALSE),0)+IFERROR(VLOOKUP(MID(E3,11,1),podaci,2,FALSE),0)+IFERROR(VLOOKUP(MID(E3,12,1),podaci,2,FALSE),0)+IFERROR(VLOOKUP(MID(E3,13,1),podaci,2,FALSE),0)+IFERROR(VLOOKUP(MID(E3,14,1),podaci,2,FALSE),0)+IFERROR(VLOOKUP(MID(E3,15,1),podaci,2,FALSE),0)+IFERROR(VLOOKUP(MID(E3,16,1),podaci,2,FALSE),0)+IFERROR(VLOOKUP(MID(E3,17,1),podaci,2,FALSE),0)+IFERROR(VLOOKUP(MID(E3,18,1),podaci,2,FALSE),0)+IFERROR(VLOOKUP(MID(E3,19,1),podaci,2,FALSE),0)+IFERROR(VLOOKUP(MID(E3,20,1),podaci,2,FALSE),0),2,1),1,1)+MID(MID(IFERROR(VLOOKUP(MID(D3,1,1),podaci,2,FALSE),0)+IFERROR(VLOOKUP(MID(D3,2,1),podaci,2,FALSE),0)+IFERROR(VLOOKUP(MID(D3,3,1),podaci,2,FALSE),0)+IFERROR(VLOOKUP(MID(D3,4,1),podaci,2,FALSE),0)+IFERROR(VLOOKUP(MID(D3,5,1),podaci,2,FALSE),0)+IFERROR(VLOOKUP(MID(D3,6,1),podaci,2,FALSE),0)+IFERROR(VLOOKUP(MID(D3,7,1),podaci,2,FALSE),0)+IFERROR(VLOOKUP(MID(D3,8,1),podaci,2,FALSE),0)+IFERROR(VLOOKUP(MID(D3,9,1),podaci,2,FALSE),0)+IFERROR(VLOOKUP(MID(D3,10,1),podaci,2,FALSE),0)+IFERROR(VLOOKUP(MID(D3,11,1),podaci,2,FALSE),0)+IFERROR(VLOOKUP(MID(D3,12,1),podaci,2,FALSE),0)+IFERROR(VLOOKUP(MID(D3,13,1),podaci,2,FALSE),0)+IFERROR(VLOOKUP(MID(D3,14,1),podaci,2,FALSE),0)+IFERROR(VLOOKUP(MID(D3,15,1),podaci,2,FALSE),0)+IFERROR(VLOOKUP(MID(D3,16,1),podaci,2,FALSE),0)+IFERROR(VLOOKUP(MID(E3,1,1),podaci,2,FALSE),0)+IFERROR(VLOOKUP(MID(E3,2,1),podaci,2,FALSE),0)+IFERROR(VLOOKUP(MID(E3,3,1),podaci,2,FALSE),0)+IFERROR(VLOOKUP(MID(E3,4,1),podaci,2,FALSE),0)+IFERROR(VLOOKUP(MID(E3,5,1),podaci,2,FALSE),0)+IFERROR(VLOOKUP(MID(E3,6,1),podaci,2,FALSE),0)+IFERROR(VLOOKUP(MID(E3,7,1),podaci,2,FALSE),0)+IFERROR(VLOOKUP(MID(E3,8,1),podaci,2,FALSE),0)+IFERROR(VLOOKUP(MID(E3,9,1),podaci,2,FALSE),0)+IFERROR(VLOOKUP(MID(E3,10,1),podaci,2,FALSE),0)+IFERROR(VLOOKUP(MID(E3,11,1),podaci,2,FALSE),0)+IFERROR(VLOOKUP(MID(E3,12,1),podaci,2,FALSE),0)+IFERROR(VLOOKUP(MID(E3,13,1),podaci,2,FALSE),0)+IFERROR(VLOOKUP(MID(E3,14,1),podaci,2,FALSE),0)+IFERROR(VLOOKUP(MID(E3,15,1),podaci,2,FALSE),0)+IFERROR(VLOOKUP(MID(E3,16,1),podaci,2,FALSE),0)+IFERROR(VLOOKUP(MID(E3,17,1),podaci,2,FALSE),0)+IFERROR(VLOOKUP(MID(E3,18,1),podaci,2,FALSE),0)+IFERROR(VLOOKUP(MID(E3,19,1),podaci,2,FALSE),0)+IFERROR(VLOOKUP(MID(E3,20,1),podaci,2,FALSE),0),1,1)+MID(IFERROR(VLOOKUP(MID(D3,1,1),podaci,2,FALSE),0)+IFERROR(VLOOKUP(MID(D3,2,1),podaci,2,FALSE),0)+IFERROR(VLOOKUP(MID(D3,3,1),podaci,2,FALSE),0)+IFERROR(VLOOKUP(MID(D3,4,1),podaci,2,FALSE),0)+IFERROR(VLOOKUP(MID(D3,5,1),podaci,2,FALSE),0)+IFERROR(VLOOKUP(MID(D3,6,1),podaci,2,FALSE),0)+IFERROR(VLOOKUP(MID(D3,7,1),podaci,2,FALSE),0)+IFERROR(VLOOKUP(MID(D3,8,1),podaci,2,FALSE),0)+IFERROR(VLOOKUP(MID(D3,9,1),podaci,2,FALSE),0)+IFERROR(VLOOKUP(MID(D3,10,1),podaci,2,FALSE),0)+IFERROR(VLOOKUP(MID(D3,11,1),podaci,2,FALSE),0)+IFERROR(VLOOKUP(MID(D3,12,1),podaci,2,FALSE),0)+IFERROR(VLOOKUP(MID(D3,13,1),podaci,2,FALSE),0)+IFERROR(VLOOKUP(MID(D3,14,1),podaci,2,FALSE),0)+IFERROR(VLOOKUP(MID(D3,15,1),podaci,2,FALSE),0)+IFERROR(VLOOKUP(MID(D3,16,1),podaci,2,FALSE),0)+IFERROR(VLOOKUP(MID(E3,1,1),podaci,2,FALSE),0)+IFERROR(VLOOKUP(MID(E3,2,1),podaci,2,FALSE),0)+IFERROR(VLOOKUP(MID(E3,3,1),podaci,2,FALSE),0)+IFERROR(VLOOKUP(MID(E3,4,1),podaci,2,FALSE),0)+IFERROR(VLOOKUP(MID(E3,5,1),podaci,2,FALSE),0)+IFERROR(VLOOKUP(MID(E3,6,1),podaci,2,FALSE),0)+IFERROR(VLOOKUP(MID(E3,7,1),podaci,2,FALSE),0)+IFERROR(VLOOKUP(MID(E3,8,1),podaci,2,FALSE),0)+IFERROR(VLOOKUP(MID(E3,9,1),podaci,2,FALSE),0)+IFERROR(VLOOKUP(MID(E3,10,1),podaci,2,FALSE),0)+IFERROR(VLOOKUP(MID(E3,11,1),podaci,2,FALSE),0)+IFERROR(VLOOKUP(MID(E3,12,1),podaci,2,FALSE),0)+IFERROR(VLOOKUP(MID(E3,13,1),podaci,2,FALSE),0)+IFERROR(VLOOKUP(MID(E3,14,1),podaci,2,FALSE),0)+IFERROR(VLOOKUP(MID(E3,15,1),podaci,2,FALSE),0)+IFERROR(VLOOKUP(MID(E3,16,1),podaci,2,FALSE),0)+IFERROR(VLOOKUP(MID(E3,17,1),podaci,2,FALSE),0)+IFERROR(VLOOKUP(MID(E3,18,1),podaci,2,FALSE),0)+IFERROR(VLOOKUP(MID(E3,19,1),podaci,2,FALSE),0)+IFERROR(VLOOKUP(MID(E3,20,1),podaci,2,FALSE),0),2,1),2,1),D16)</f>
        <v>9</v>
      </c>
    </row>
    <row r="4" spans="1:29" x14ac:dyDescent="0.2">
      <c r="A4" s="8" t="s">
        <v>6</v>
      </c>
      <c r="B4" s="18">
        <v>4</v>
      </c>
      <c r="AB4" s="13"/>
      <c r="AC4" s="13" t="s">
        <v>47</v>
      </c>
    </row>
    <row r="5" spans="1:29" x14ac:dyDescent="0.2">
      <c r="A5" s="8" t="s">
        <v>23</v>
      </c>
      <c r="B5" s="18">
        <v>5</v>
      </c>
      <c r="F5" s="27">
        <v>1</v>
      </c>
      <c r="G5" s="6">
        <v>4</v>
      </c>
      <c r="H5" s="11" t="s">
        <v>9</v>
      </c>
      <c r="J5" s="6">
        <v>1</v>
      </c>
      <c r="K5" s="11" t="s">
        <v>14</v>
      </c>
      <c r="M5" s="6">
        <v>1</v>
      </c>
      <c r="N5" s="11" t="s">
        <v>0</v>
      </c>
      <c r="P5" s="6">
        <v>1</v>
      </c>
      <c r="Q5" s="11" t="s">
        <v>0</v>
      </c>
      <c r="S5" s="6">
        <v>9</v>
      </c>
      <c r="T5" s="11" t="s">
        <v>13</v>
      </c>
      <c r="V5" s="6">
        <v>6</v>
      </c>
      <c r="W5" s="11" t="s">
        <v>11</v>
      </c>
      <c r="Y5" s="6">
        <v>1</v>
      </c>
      <c r="Z5" s="11" t="s">
        <v>14</v>
      </c>
      <c r="AB5" s="13" t="s">
        <v>40</v>
      </c>
      <c r="AC5" s="37">
        <v>8</v>
      </c>
    </row>
    <row r="6" spans="1:29" x14ac:dyDescent="0.2">
      <c r="A6" s="8" t="s">
        <v>3</v>
      </c>
      <c r="B6" s="18">
        <v>6</v>
      </c>
      <c r="D6" s="30">
        <f>IFERROR(VLOOKUP(MID(D3,1,1),podaci,2,FALSE),0)+IFERROR(VLOOKUP(MID(D3,2,1),podaci,2,FALSE),0)+IFERROR(VLOOKUP(MID(D3,3,1),podaci,2,FALSE),0)+IFERROR(VLOOKUP(MID(D3,4,1),podaci,2,FALSE),0)+IFERROR(VLOOKUP(MID(D3,5,1),podaci,2,FALSE),0)+IFERROR(VLOOKUP(MID(D3,6,1),podaci,2,FALSE),0)+IFERROR(VLOOKUP(MID(D3,7,1),podaci,2,FALSE),0)+IFERROR(VLOOKUP(MID(D3,8,1),podaci,2,FALSE),0)+IFERROR(VLOOKUP(MID(D3,9,1),podaci,2,FALSE),0)+IFERROR(VLOOKUP(MID(D3,10,1),podaci,2,FALSE),0)+IFERROR(VLOOKUP(MID(D3,11,1),podaci,2,FALSE),0)+IFERROR(VLOOKUP(MID(D3,12,1),podaci,2,FALSE),0)+IFERROR(VLOOKUP(MID(D3,13,1),podaci,2,FALSE),0)+IFERROR(VLOOKUP(MID(D3,14,1),podaci,2,FALSE),0)+IFERROR(VLOOKUP(MID(D3,15,1),podaci,2,FALSE),0)+IFERROR(VLOOKUP(MID(D3,16,1),podaci,2,FALSE),0)</f>
        <v>28</v>
      </c>
      <c r="E6" s="30">
        <f>IFERROR(VLOOKUP(MID(E3,1,1),podaci,2,FALSE),0)+IFERROR(VLOOKUP(MID(E3,2,1),podaci,2,FALSE),0)+IFERROR(VLOOKUP(MID(E3,3,1),podaci,2,FALSE),0)+IFERROR(VLOOKUP(MID(E3,4,1),podaci,2,FALSE),0)+IFERROR(VLOOKUP(MID(E3,5,1),podaci,2,FALSE),0)+IFERROR(VLOOKUP(MID(E3,6,1),podaci,2,FALSE),0)+IFERROR(VLOOKUP(MID(E3,7,1),podaci,2,FALSE),0)+IFERROR(VLOOKUP(MID(E3,8,1),podaci,2,FALSE),0)+IFERROR(VLOOKUP(MID(E3,9,1),podaci,2,FALSE),0)+IFERROR(VLOOKUP(MID(E3,10,1),podaci,2,FALSE),0)+IFERROR(VLOOKUP(MID(E3,11,1),podaci,2,FALSE),0)+IFERROR(VLOOKUP(MID(E3,12,1),podaci,2,FALSE),0)+IFERROR(VLOOKUP(MID(E3,13,1),podaci,2,FALSE),0)+IFERROR(VLOOKUP(MID(E3,14,1),podaci,2,FALSE),0)+IFERROR(VLOOKUP(MID(E3,15,1),podaci,2,FALSE),0)+IFERROR(VLOOKUP(MID(E3,16,1),podaci,2,FALSE),0)+IFERROR(VLOOKUP(MID(E3,17,1),podaci,2,FALSE),0)+IFERROR(VLOOKUP(MID(E3,18,1),podaci,2,FALSE),0)+IFERROR(VLOOKUP(MID(E3,19,1),podaci,2,FALSE),0)+IFERROR(VLOOKUP(MID(E3,20,1),podaci,2,FALSE),0)</f>
        <v>53</v>
      </c>
      <c r="F6" s="22">
        <v>2</v>
      </c>
      <c r="G6" s="6">
        <v>1</v>
      </c>
      <c r="H6" s="11" t="s">
        <v>33</v>
      </c>
      <c r="J6" s="6">
        <v>4</v>
      </c>
      <c r="K6" s="11" t="s">
        <v>29</v>
      </c>
      <c r="M6" s="6">
        <v>1</v>
      </c>
      <c r="N6" s="11" t="s">
        <v>30</v>
      </c>
      <c r="P6" s="6">
        <v>7</v>
      </c>
      <c r="Q6" s="11" t="s">
        <v>37</v>
      </c>
      <c r="S6" s="6">
        <v>1</v>
      </c>
      <c r="T6" s="11" t="s">
        <v>27</v>
      </c>
      <c r="V6" s="6">
        <v>3</v>
      </c>
      <c r="W6" s="11" t="s">
        <v>36</v>
      </c>
      <c r="Y6" s="6">
        <v>5</v>
      </c>
      <c r="Z6" s="11" t="s">
        <v>42</v>
      </c>
      <c r="AB6" s="13" t="s">
        <v>34</v>
      </c>
      <c r="AC6" s="37">
        <v>8</v>
      </c>
    </row>
    <row r="7" spans="1:29" x14ac:dyDescent="0.2">
      <c r="A7" s="8" t="s">
        <v>60</v>
      </c>
      <c r="B7" s="18">
        <v>0</v>
      </c>
      <c r="F7" s="27">
        <v>3</v>
      </c>
      <c r="G7" s="6">
        <v>1</v>
      </c>
      <c r="H7" s="11" t="s">
        <v>27</v>
      </c>
      <c r="J7" s="6">
        <v>6</v>
      </c>
      <c r="K7" s="11" t="s">
        <v>35</v>
      </c>
      <c r="M7" s="6">
        <v>1</v>
      </c>
      <c r="N7" s="11" t="s">
        <v>27</v>
      </c>
      <c r="P7" s="6">
        <v>9</v>
      </c>
      <c r="Q7" s="11" t="s">
        <v>38</v>
      </c>
      <c r="S7" s="6">
        <v>5</v>
      </c>
      <c r="T7" s="11" t="s">
        <v>31</v>
      </c>
      <c r="V7" s="6">
        <v>7</v>
      </c>
      <c r="W7" s="11" t="s">
        <v>37</v>
      </c>
      <c r="Y7" s="6">
        <v>9</v>
      </c>
      <c r="Z7" s="11" t="s">
        <v>38</v>
      </c>
      <c r="AB7" s="13" t="s">
        <v>59</v>
      </c>
      <c r="AC7" s="37">
        <v>6</v>
      </c>
    </row>
    <row r="8" spans="1:29" x14ac:dyDescent="0.2">
      <c r="A8" s="8" t="s">
        <v>24</v>
      </c>
      <c r="B8" s="18">
        <v>8</v>
      </c>
      <c r="F8" s="22">
        <v>4</v>
      </c>
      <c r="G8" s="6">
        <v>1</v>
      </c>
      <c r="H8" s="11" t="s">
        <v>30</v>
      </c>
      <c r="J8" s="6">
        <v>3</v>
      </c>
      <c r="K8" s="11" t="s">
        <v>36</v>
      </c>
      <c r="M8" s="6">
        <v>8</v>
      </c>
      <c r="N8" s="11" t="s">
        <v>41</v>
      </c>
      <c r="P8" s="6">
        <v>6</v>
      </c>
      <c r="Q8" s="11" t="s">
        <v>35</v>
      </c>
      <c r="S8" s="6">
        <v>4</v>
      </c>
      <c r="T8" s="11" t="s">
        <v>29</v>
      </c>
      <c r="V8" s="6">
        <v>4</v>
      </c>
      <c r="W8" s="11" t="s">
        <v>29</v>
      </c>
      <c r="Y8" s="6">
        <v>2</v>
      </c>
      <c r="Z8" s="11" t="s">
        <v>52</v>
      </c>
      <c r="AB8" s="13" t="s">
        <v>49</v>
      </c>
      <c r="AC8" s="37">
        <v>7</v>
      </c>
    </row>
    <row r="9" spans="1:29" ht="13.5" thickBot="1" x14ac:dyDescent="0.25">
      <c r="A9" s="9" t="s">
        <v>4</v>
      </c>
      <c r="B9" s="19">
        <v>9</v>
      </c>
      <c r="D9" s="30">
        <f>SUM(D6,E6)</f>
        <v>81</v>
      </c>
      <c r="F9" s="27">
        <v>5</v>
      </c>
      <c r="G9" s="6">
        <v>3</v>
      </c>
      <c r="H9" s="11" t="s">
        <v>2</v>
      </c>
      <c r="J9" s="6">
        <v>7</v>
      </c>
      <c r="K9" s="11" t="s">
        <v>37</v>
      </c>
      <c r="M9" s="6">
        <v>3</v>
      </c>
      <c r="N9" s="11" t="s">
        <v>36</v>
      </c>
      <c r="P9" s="6">
        <v>6</v>
      </c>
      <c r="Q9" s="11" t="s">
        <v>39</v>
      </c>
      <c r="S9" s="6">
        <v>5</v>
      </c>
      <c r="T9" s="11" t="s">
        <v>42</v>
      </c>
      <c r="V9" s="6">
        <v>1</v>
      </c>
      <c r="W9" s="11" t="s">
        <v>30</v>
      </c>
      <c r="Y9" s="6">
        <v>3</v>
      </c>
      <c r="Z9" s="11" t="s">
        <v>36</v>
      </c>
      <c r="AB9" s="13" t="s">
        <v>50</v>
      </c>
      <c r="AC9" s="37">
        <v>5</v>
      </c>
    </row>
    <row r="10" spans="1:29" x14ac:dyDescent="0.2">
      <c r="A10" s="7" t="s">
        <v>5</v>
      </c>
      <c r="B10" s="17">
        <v>1</v>
      </c>
      <c r="D10" s="30">
        <f>MID(D9,1,1)+MID(D9,2,1)</f>
        <v>9</v>
      </c>
      <c r="F10" s="22">
        <v>6</v>
      </c>
      <c r="G10" s="6">
        <v>4</v>
      </c>
      <c r="H10" s="11" t="s">
        <v>29</v>
      </c>
      <c r="J10" s="6">
        <v>1</v>
      </c>
      <c r="K10" s="11" t="s">
        <v>27</v>
      </c>
      <c r="M10" s="6">
        <v>7</v>
      </c>
      <c r="N10" s="11" t="s">
        <v>37</v>
      </c>
      <c r="P10" s="6">
        <v>1</v>
      </c>
      <c r="Q10" s="11" t="s">
        <v>27</v>
      </c>
      <c r="S10" s="6">
        <v>1</v>
      </c>
      <c r="T10" s="11" t="s">
        <v>27</v>
      </c>
      <c r="V10" s="6">
        <v>6</v>
      </c>
      <c r="W10" s="11" t="s">
        <v>28</v>
      </c>
      <c r="Y10" s="6">
        <v>1</v>
      </c>
      <c r="Z10" s="11" t="s">
        <v>33</v>
      </c>
      <c r="AB10" s="13" t="s">
        <v>61</v>
      </c>
      <c r="AC10" s="37">
        <v>9</v>
      </c>
    </row>
    <row r="11" spans="1:29" x14ac:dyDescent="0.2">
      <c r="A11" s="8" t="s">
        <v>7</v>
      </c>
      <c r="B11" s="18">
        <v>2</v>
      </c>
      <c r="D11" s="33" t="e">
        <f>MID(MID(IFERROR(VLOOKUP(MID(D3,1,1),podaci,2,FALSE),0)+IFERROR(VLOOKUP(MID(D3,2,1),podaci,2,FALSE),0)+IFERROR(VLOOKUP(MID(D3,3,1),podaci,2,FALSE),0)+IFERROR(VLOOKUP(MID(D3,4,1),podaci,2,FALSE),0)+IFERROR(VLOOKUP(MID(D3,5,1),podaci,2,FALSE),0)+IFERROR(VLOOKUP(MID(D3,6,1),podaci,2,FALSE),0)+IFERROR(VLOOKUP(MID(D3,7,1),podaci,2,FALSE),0)+IFERROR(VLOOKUP(MID(D3,8,1),podaci,2,FALSE),0)+IFERROR(VLOOKUP(MID(D3,9,1),podaci,2,FALSE),0)+IFERROR(VLOOKUP(MID(D3,10,1),podaci,2,FALSE),0)+IFERROR(VLOOKUP(MID(D3,11,1),podaci,2,FALSE),0)+IFERROR(VLOOKUP(MID(D3,12,1),podaci,2,FALSE),0)+IFERROR(VLOOKUP(MID(D3,13,1),podaci,2,FALSE),0)+IFERROR(VLOOKUP(MID(D3,14,1),podaci,2,FALSE),0)+IFERROR(VLOOKUP(MID(D3,15,1),podaci,2,FALSE),0)+IFERROR(VLOOKUP(MID(D3,16,1),podaci,2,FALSE),0)+IFERROR(VLOOKUP(MID(E3,1,1),podaci,2,FALSE),0)+IFERROR(VLOOKUP(MID(E3,2,1),podaci,2,FALSE),0)+IFERROR(VLOOKUP(MID(E3,3,1),podaci,2,FALSE),0)+IFERROR(VLOOKUP(MID(E3,4,1),podaci,2,FALSE),0)+IFERROR(VLOOKUP(MID(E3,5,1),podaci,2,FALSE),0)+IFERROR(VLOOKUP(MID(E3,6,1),podaci,2,FALSE),0)+IFERROR(VLOOKUP(MID(E3,7,1),podaci,2,FALSE),0)+IFERROR(VLOOKUP(MID(E3,8,1),podaci,2,FALSE),0)+IFERROR(VLOOKUP(MID(E3,9,1),podaci,2,FALSE),0)+IFERROR(VLOOKUP(MID(E3,10,1),podaci,2,FALSE),0)+IFERROR(VLOOKUP(MID(E3,11,1),podaci,2,FALSE),0)+IFERROR(VLOOKUP(MID(E3,12,1),podaci,2,FALSE),0)+IFERROR(VLOOKUP(MID(E3,13,1),podaci,2,FALSE),0)+IFERROR(VLOOKUP(MID(E3,14,1),podaci,2,FALSE),0)+IFERROR(VLOOKUP(MID(E3,15,1),podaci,2,FALSE),0)+IFERROR(VLOOKUP(MID(E3,16,1),podaci,2,FALSE),0)+IFERROR(VLOOKUP(MID(E3,17,1),podaci,2,FALSE),0)+IFERROR(VLOOKUP(MID(E3,18,1),podaci,2,FALSE),0)+IFERROR(VLOOKUP(MID(E3,19,1),podaci,2,FALSE),0)+IFERROR(VLOOKUP(MID(E3,20,1),podaci,2,FALSE),0),1,1)+MID(IFERROR(VLOOKUP(MID(D3,1,1),podaci,2,FALSE),0)+IFERROR(VLOOKUP(MID(D3,2,1),podaci,2,FALSE),0)+IFERROR(VLOOKUP(MID(D3,3,1),podaci,2,FALSE),0)+IFERROR(VLOOKUP(MID(D3,4,1),podaci,2,FALSE),0)+IFERROR(VLOOKUP(MID(D3,5,1),podaci,2,FALSE),0)+IFERROR(VLOOKUP(MID(D3,6,1),podaci,2,FALSE),0)+IFERROR(VLOOKUP(MID(D3,7,1),podaci,2,FALSE),0)+IFERROR(VLOOKUP(MID(D3,8,1),podaci,2,FALSE),0)+IFERROR(VLOOKUP(MID(D3,9,1),podaci,2,FALSE),0)+IFERROR(VLOOKUP(MID(D3,10,1),podaci,2,FALSE),0)+IFERROR(VLOOKUP(MID(D3,11,1),podaci,2,FALSE),0)+IFERROR(VLOOKUP(MID(D3,12,1),podaci,2,FALSE),0)+IFERROR(VLOOKUP(MID(D3,13,1),podaci,2,FALSE),0)+IFERROR(VLOOKUP(MID(D3,14,1),podaci,2,FALSE),0)+IFERROR(VLOOKUP(MID(D3,15,1),podaci,2,FALSE),0)+IFERROR(VLOOKUP(MID(D3,16,1),podaci,2,FALSE),0)+IFERROR(VLOOKUP(MID(E3,1,1),podaci,2,FALSE),0)+IFERROR(VLOOKUP(MID(E3,2,1),podaci,2,FALSE),0)+IFERROR(VLOOKUP(MID(E3,3,1),podaci,2,FALSE),0)+IFERROR(VLOOKUP(MID(E3,4,1),podaci,2,FALSE),0)+IFERROR(VLOOKUP(MID(E3,5,1),podaci,2,FALSE),0)+IFERROR(VLOOKUP(MID(E3,6,1),podaci,2,FALSE),0)+IFERROR(VLOOKUP(MID(E3,7,1),podaci,2,FALSE),0)+IFERROR(VLOOKUP(MID(E3,8,1),podaci,2,FALSE),0)+IFERROR(VLOOKUP(MID(E3,9,1),podaci,2,FALSE),0)+IFERROR(VLOOKUP(MID(E3,10,1),podaci,2,FALSE),0)+IFERROR(VLOOKUP(MID(E3,11,1),podaci,2,FALSE),0)+IFERROR(VLOOKUP(MID(E3,12,1),podaci,2,FALSE),0)+IFERROR(VLOOKUP(MID(E3,13,1),podaci,2,FALSE),0)+IFERROR(VLOOKUP(MID(E3,14,1),podaci,2,FALSE),0)+IFERROR(VLOOKUP(MID(E3,15,1),podaci,2,FALSE),0)+IFERROR(VLOOKUP(MID(E3,16,1),podaci,2,FALSE),0)+IFERROR(VLOOKUP(MID(E3,17,1),podaci,2,FALSE),0)+IFERROR(VLOOKUP(MID(E3,18,1),podaci,2,FALSE),0)+IFERROR(VLOOKUP(MID(E3,19,1),podaci,2,FALSE),0)+IFERROR(VLOOKUP(MID(E3,20,1),podaci,2,FALSE),0),2,1),1,1)+MID(MID(IFERROR(VLOOKUP(MID(D3,1,1),podaci,2,FALSE),0)+IFERROR(VLOOKUP(MID(D3,2,1),podaci,2,FALSE),0)+IFERROR(VLOOKUP(MID(D3,3,1),podaci,2,FALSE),0)+IFERROR(VLOOKUP(MID(D3,4,1),podaci,2,FALSE),0)+IFERROR(VLOOKUP(MID(D3,5,1),podaci,2,FALSE),0)+IFERROR(VLOOKUP(MID(D3,6,1),podaci,2,FALSE),0)+IFERROR(VLOOKUP(MID(D3,7,1),podaci,2,FALSE),0)+IFERROR(VLOOKUP(MID(D3,8,1),podaci,2,FALSE),0)+IFERROR(VLOOKUP(MID(D3,9,1),podaci,2,FALSE),0)+IFERROR(VLOOKUP(MID(D3,10,1),podaci,2,FALSE),0)+IFERROR(VLOOKUP(MID(D3,11,1),podaci,2,FALSE),0)+IFERROR(VLOOKUP(MID(D3,12,1),podaci,2,FALSE),0)+IFERROR(VLOOKUP(MID(D3,13,1),podaci,2,FALSE),0)+IFERROR(VLOOKUP(MID(D3,14,1),podaci,2,FALSE),0)+IFERROR(VLOOKUP(MID(D3,15,1),podaci,2,FALSE),0)+IFERROR(VLOOKUP(MID(D3,16,1),podaci,2,FALSE),0)+IFERROR(VLOOKUP(MID(E3,1,1),podaci,2,FALSE),0)+IFERROR(VLOOKUP(MID(E3,2,1),podaci,2,FALSE),0)+IFERROR(VLOOKUP(MID(E3,3,1),podaci,2,FALSE),0)+IFERROR(VLOOKUP(MID(E3,4,1),podaci,2,FALSE),0)+IFERROR(VLOOKUP(MID(E3,5,1),podaci,2,FALSE),0)+IFERROR(VLOOKUP(MID(E3,6,1),podaci,2,FALSE),0)+IFERROR(VLOOKUP(MID(E3,7,1),podaci,2,FALSE),0)+IFERROR(VLOOKUP(MID(E3,8,1),podaci,2,FALSE),0)+IFERROR(VLOOKUP(MID(E3,9,1),podaci,2,FALSE),0)+IFERROR(VLOOKUP(MID(E3,10,1),podaci,2,FALSE),0)+IFERROR(VLOOKUP(MID(E3,11,1),podaci,2,FALSE),0)+IFERROR(VLOOKUP(MID(E3,12,1),podaci,2,FALSE),0)+IFERROR(VLOOKUP(MID(E3,13,1),podaci,2,FALSE),0)+IFERROR(VLOOKUP(MID(E3,14,1),podaci,2,FALSE),0)+IFERROR(VLOOKUP(MID(E3,15,1),podaci,2,FALSE),0)+IFERROR(VLOOKUP(MID(E3,16,1),podaci,2,FALSE),0)+IFERROR(VLOOKUP(MID(E3,17,1),podaci,2,FALSE),0)+IFERROR(VLOOKUP(MID(E3,18,1),podaci,2,FALSE),0)+IFERROR(VLOOKUP(MID(E3,19,1),podaci,2,FALSE),0)+IFERROR(VLOOKUP(MID(E3,20,1),podaci,2,FALSE),0),1,1)+MID(IFERROR(VLOOKUP(MID(D3,1,1),podaci,2,FALSE),0)+IFERROR(VLOOKUP(MID(D3,2,1),podaci,2,FALSE),0)+IFERROR(VLOOKUP(MID(D3,3,1),podaci,2,FALSE),0)+IFERROR(VLOOKUP(MID(D3,4,1),podaci,2,FALSE),0)+IFERROR(VLOOKUP(MID(D3,5,1),podaci,2,FALSE),0)+IFERROR(VLOOKUP(MID(D3,6,1),podaci,2,FALSE),0)+IFERROR(VLOOKUP(MID(D3,7,1),podaci,2,FALSE),0)+IFERROR(VLOOKUP(MID(D3,8,1),podaci,2,FALSE),0)+IFERROR(VLOOKUP(MID(D3,9,1),podaci,2,FALSE),0)+IFERROR(VLOOKUP(MID(D3,10,1),podaci,2,FALSE),0)+IFERROR(VLOOKUP(MID(D3,11,1),podaci,2,FALSE),0)+IFERROR(VLOOKUP(MID(D3,12,1),podaci,2,FALSE),0)+IFERROR(VLOOKUP(MID(D3,13,1),podaci,2,FALSE),0)+IFERROR(VLOOKUP(MID(D3,14,1),podaci,2,FALSE),0)+IFERROR(VLOOKUP(MID(D3,15,1),podaci,2,FALSE),0)+IFERROR(VLOOKUP(MID(D3,16,1),podaci,2,FALSE),0)+IFERROR(VLOOKUP(MID(E3,1,1),podaci,2,FALSE),0)+IFERROR(VLOOKUP(MID(E3,2,1),podaci,2,FALSE),0)+IFERROR(VLOOKUP(MID(E3,3,1),podaci,2,FALSE),0)+IFERROR(VLOOKUP(MID(E3,4,1),podaci,2,FALSE),0)+IFERROR(VLOOKUP(MID(E3,5,1),podaci,2,FALSE),0)+IFERROR(VLOOKUP(MID(E3,6,1),podaci,2,FALSE),0)+IFERROR(VLOOKUP(MID(E3,7,1),podaci,2,FALSE),0)+IFERROR(VLOOKUP(MID(E3,8,1),podaci,2,FALSE),0)+IFERROR(VLOOKUP(MID(E3,9,1),podaci,2,FALSE),0)+IFERROR(VLOOKUP(MID(E3,10,1),podaci,2,FALSE),0)+IFERROR(VLOOKUP(MID(E3,11,1),podaci,2,FALSE),0)+IFERROR(VLOOKUP(MID(E3,12,1),podaci,2,FALSE),0)+IFERROR(VLOOKUP(MID(E3,13,1),podaci,2,FALSE),0)+IFERROR(VLOOKUP(MID(E3,14,1),podaci,2,FALSE),0)+IFERROR(VLOOKUP(MID(E3,15,1),podaci,2,FALSE),0)+IFERROR(VLOOKUP(MID(E3,16,1),podaci,2,FALSE),0)+IFERROR(VLOOKUP(MID(E3,17,1),podaci,2,FALSE),0)+IFERROR(VLOOKUP(MID(E3,18,1),podaci,2,FALSE),0)+IFERROR(VLOOKUP(MID(E3,19,1),podaci,2,FALSE),0)+IFERROR(VLOOKUP(MID(E3,20,1),podaci,2,FALSE),0),2,1),2,1)</f>
        <v>#VALUE!</v>
      </c>
      <c r="F11" s="27">
        <v>7</v>
      </c>
      <c r="G11" s="6">
        <v>1</v>
      </c>
      <c r="H11" s="11" t="s">
        <v>30</v>
      </c>
      <c r="J11" s="6">
        <v>8</v>
      </c>
      <c r="K11" s="11" t="s">
        <v>19</v>
      </c>
      <c r="M11" s="6">
        <v>4</v>
      </c>
      <c r="N11" s="11" t="s">
        <v>29</v>
      </c>
      <c r="P11" s="6">
        <v>1</v>
      </c>
      <c r="Q11" s="11" t="s">
        <v>30</v>
      </c>
      <c r="S11" s="6">
        <v>1</v>
      </c>
      <c r="T11" s="11" t="s">
        <v>30</v>
      </c>
      <c r="V11" s="6">
        <v>1</v>
      </c>
      <c r="W11" s="11" t="s">
        <v>27</v>
      </c>
      <c r="Y11" s="6">
        <v>1</v>
      </c>
      <c r="Z11" s="11" t="s">
        <v>27</v>
      </c>
      <c r="AB11" s="13" t="s">
        <v>57</v>
      </c>
      <c r="AC11" s="37">
        <v>8</v>
      </c>
    </row>
    <row r="12" spans="1:29" x14ac:dyDescent="0.2">
      <c r="A12" s="8" t="s">
        <v>8</v>
      </c>
      <c r="B12" s="18">
        <v>3</v>
      </c>
      <c r="F12" s="22">
        <v>8</v>
      </c>
      <c r="G12" s="6">
        <v>6</v>
      </c>
      <c r="H12" s="11" t="s">
        <v>28</v>
      </c>
      <c r="J12" s="6">
        <v>9</v>
      </c>
      <c r="K12" s="11" t="s">
        <v>38</v>
      </c>
      <c r="M12" s="6">
        <v>5</v>
      </c>
      <c r="N12" s="11" t="s">
        <v>42</v>
      </c>
      <c r="P12" s="6">
        <v>6</v>
      </c>
      <c r="Q12" s="11" t="s">
        <v>28</v>
      </c>
      <c r="S12" s="6">
        <v>1</v>
      </c>
      <c r="T12" s="11" t="s">
        <v>27</v>
      </c>
      <c r="V12" s="6">
        <v>2</v>
      </c>
      <c r="W12" s="11" t="s">
        <v>7</v>
      </c>
      <c r="Y12" s="6">
        <v>1</v>
      </c>
      <c r="Z12" s="11" t="s">
        <v>30</v>
      </c>
    </row>
    <row r="13" spans="1:29" x14ac:dyDescent="0.2">
      <c r="A13" s="8" t="s">
        <v>9</v>
      </c>
      <c r="B13" s="18">
        <v>4</v>
      </c>
      <c r="F13" s="27">
        <v>9</v>
      </c>
      <c r="G13" s="6">
        <v>5</v>
      </c>
      <c r="H13" s="11" t="s">
        <v>31</v>
      </c>
      <c r="J13" s="6">
        <v>6</v>
      </c>
      <c r="K13" s="11" t="s">
        <v>39</v>
      </c>
      <c r="M13" s="6">
        <v>1</v>
      </c>
      <c r="N13" s="11" t="s">
        <v>27</v>
      </c>
      <c r="P13" s="6">
        <v>1</v>
      </c>
      <c r="Q13" s="11" t="s">
        <v>27</v>
      </c>
      <c r="S13" s="6">
        <v>6</v>
      </c>
      <c r="T13" s="11" t="s">
        <v>3</v>
      </c>
      <c r="V13" s="6">
        <v>5</v>
      </c>
      <c r="W13" s="11" t="s">
        <v>31</v>
      </c>
      <c r="Y13" s="6">
        <v>8</v>
      </c>
      <c r="Z13" s="11" t="s">
        <v>24</v>
      </c>
    </row>
    <row r="14" spans="1:29" x14ac:dyDescent="0.2">
      <c r="A14" s="8" t="s">
        <v>10</v>
      </c>
      <c r="B14" s="18">
        <v>5</v>
      </c>
      <c r="F14" s="22">
        <v>10</v>
      </c>
      <c r="G14" s="6">
        <v>4</v>
      </c>
      <c r="H14" s="11" t="s">
        <v>29</v>
      </c>
      <c r="J14" s="6">
        <v>7</v>
      </c>
      <c r="K14" s="11" t="s">
        <v>37</v>
      </c>
      <c r="M14" s="6">
        <v>6</v>
      </c>
      <c r="N14" s="11" t="s">
        <v>11</v>
      </c>
      <c r="P14" s="6">
        <v>5</v>
      </c>
      <c r="Q14" s="11" t="s">
        <v>31</v>
      </c>
      <c r="S14" s="6">
        <v>3</v>
      </c>
      <c r="T14" s="11" t="s">
        <v>51</v>
      </c>
      <c r="V14" s="6">
        <v>1</v>
      </c>
      <c r="W14" s="11" t="s">
        <v>27</v>
      </c>
      <c r="Y14" s="6">
        <v>1</v>
      </c>
      <c r="Z14" s="11" t="s">
        <v>27</v>
      </c>
    </row>
    <row r="15" spans="1:29" x14ac:dyDescent="0.2">
      <c r="A15" s="8" t="s">
        <v>11</v>
      </c>
      <c r="B15" s="18">
        <v>6</v>
      </c>
      <c r="F15" s="27">
        <v>11</v>
      </c>
      <c r="G15" s="6">
        <v>5</v>
      </c>
      <c r="H15" s="11" t="s">
        <v>32</v>
      </c>
      <c r="J15" s="6">
        <v>1</v>
      </c>
      <c r="K15" s="11" t="s">
        <v>27</v>
      </c>
      <c r="M15" s="6">
        <v>1</v>
      </c>
      <c r="N15" s="11" t="s">
        <v>27</v>
      </c>
      <c r="P15" s="6">
        <v>9</v>
      </c>
      <c r="Q15" s="11" t="s">
        <v>13</v>
      </c>
      <c r="S15" s="6">
        <v>4</v>
      </c>
      <c r="T15" s="11" t="s">
        <v>29</v>
      </c>
      <c r="V15" s="6">
        <v>2</v>
      </c>
      <c r="W15" s="11" t="s">
        <v>46</v>
      </c>
      <c r="Y15" s="6">
        <v>6</v>
      </c>
      <c r="Z15" s="11" t="s">
        <v>35</v>
      </c>
    </row>
    <row r="16" spans="1:29" x14ac:dyDescent="0.2">
      <c r="A16" s="8" t="s">
        <v>12</v>
      </c>
      <c r="B16" s="18">
        <v>7</v>
      </c>
      <c r="D16" s="11">
        <f>MID(IFERROR(VLOOKUP(MID(D3,1,1),podaci,2,FALSE),0)+IFERROR(VLOOKUP(MID(D3,2,1),podaci,2,FALSE),0)+IFERROR(VLOOKUP(MID(D3,3,1),podaci,2,FALSE),0)+IFERROR(VLOOKUP(MID(D3,4,1),podaci,2,FALSE),0)+IFERROR(VLOOKUP(MID(D3,5,1),podaci,2,FALSE),0)+IFERROR(VLOOKUP(MID(D3,6,1),podaci,2,FALSE),0)+IFERROR(VLOOKUP(MID(D3,7,1),podaci,2,FALSE),0)+IFERROR(VLOOKUP(MID(D3,8,1),podaci,2,FALSE),0)+IFERROR(VLOOKUP(MID(D3,9,1),podaci,2,FALSE),0)+IFERROR(VLOOKUP(MID(D3,10,1),podaci,2,FALSE),0)+IFERROR(VLOOKUP(MID(D3,11,1),podaci,2,FALSE),0)+IFERROR(VLOOKUP(MID(D3,12,1),podaci,2,FALSE),0)+IFERROR(VLOOKUP(MID(D3,13,1),podaci,2,FALSE),0)+IFERROR(VLOOKUP(MID(D3,14,1),podaci,2,FALSE),0)+IFERROR(VLOOKUP(MID(D3,15,1),podaci,2,FALSE),0)+IFERROR(VLOOKUP(MID(D3,16,1),podaci,2,FALSE),0)+IFERROR(VLOOKUP(MID(E3,1,1),podaci,2,FALSE),0)+IFERROR(VLOOKUP(MID(E3,2,1),podaci,2,FALSE),0)+IFERROR(VLOOKUP(MID(E3,3,1),podaci,2,FALSE),0)+IFERROR(VLOOKUP(MID(E3,4,1),podaci,2,FALSE),0)+IFERROR(VLOOKUP(MID(E3,5,1),podaci,2,FALSE),0)+IFERROR(VLOOKUP(MID(E3,6,1),podaci,2,FALSE),0)+IFERROR(VLOOKUP(MID(E3,7,1),podaci,2,FALSE),0)+IFERROR(VLOOKUP(MID(E3,8,1),podaci,2,FALSE),0)+IFERROR(VLOOKUP(MID(E3,9,1),podaci,2,FALSE),0)+IFERROR(VLOOKUP(MID(E3,10,1),podaci,2,FALSE),0)+IFERROR(VLOOKUP(MID(E3,11,1),podaci,2,FALSE),0)+IFERROR(VLOOKUP(MID(E3,12,1),podaci,2,FALSE),0)+IFERROR(VLOOKUP(MID(E3,13,1),podaci,2,FALSE),0)+IFERROR(VLOOKUP(MID(E3,14,1),podaci,2,FALSE),0)+IFERROR(VLOOKUP(MID(E3,15,1),podaci,2,FALSE),0)+IFERROR(VLOOKUP(MID(E3,16,1),podaci,2,FALSE),0)+IFERROR(VLOOKUP(MID(E3,17,1),podaci,2,FALSE),0)+IFERROR(VLOOKUP(MID(E3,18,1),podaci,2,FALSE),0)+IFERROR(VLOOKUP(MID(E3,19,1),podaci,2,FALSE),0)+IFERROR(VLOOKUP(MID(E3,20,1),podaci,2,FALSE),0),1,1)+MID(IFERROR(VLOOKUP(MID(D3,1,1),podaci,2,FALSE),0)+IFERROR(VLOOKUP(MID(D3,2,1),podaci,2,FALSE),0)+IFERROR(VLOOKUP(MID(D3,3,1),podaci,2,FALSE),0)+IFERROR(VLOOKUP(MID(D3,4,1),podaci,2,FALSE),0)+IFERROR(VLOOKUP(MID(D3,5,1),podaci,2,FALSE),0)+IFERROR(VLOOKUP(MID(D3,6,1),podaci,2,FALSE),0)+IFERROR(VLOOKUP(MID(D3,7,1),podaci,2,FALSE),0)+IFERROR(VLOOKUP(MID(D3,8,1),podaci,2,FALSE),0)+IFERROR(VLOOKUP(MID(D3,9,1),podaci,2,FALSE),0)+IFERROR(VLOOKUP(MID(D3,10,1),podaci,2,FALSE),0)+IFERROR(VLOOKUP(MID(D3,11,1),podaci,2,FALSE),0)+IFERROR(VLOOKUP(MID(D3,12,1),podaci,2,FALSE),0)+IFERROR(VLOOKUP(MID(D3,13,1),podaci,2,FALSE),0)+IFERROR(VLOOKUP(MID(D3,14,1),podaci,2,FALSE),0)+IFERROR(VLOOKUP(MID(D3,15,1),podaci,2,FALSE),0)+IFERROR(VLOOKUP(MID(D3,16,1),podaci,2,FALSE),0)+IFERROR(VLOOKUP(MID(E3,1,1),podaci,2,FALSE),0)+IFERROR(VLOOKUP(MID(E3,2,1),podaci,2,FALSE),0)+IFERROR(VLOOKUP(MID(E3,3,1),podaci,2,FALSE),0)+IFERROR(VLOOKUP(MID(E3,4,1),podaci,2,FALSE),0)+IFERROR(VLOOKUP(MID(E3,5,1),podaci,2,FALSE),0)+IFERROR(VLOOKUP(MID(E3,6,1),podaci,2,FALSE),0)+IFERROR(VLOOKUP(MID(E3,7,1),podaci,2,FALSE),0)+IFERROR(VLOOKUP(MID(E3,8,1),podaci,2,FALSE),0)+IFERROR(VLOOKUP(MID(E3,9,1),podaci,2,FALSE),0)+IFERROR(VLOOKUP(MID(E3,10,1),podaci,2,FALSE),0)+IFERROR(VLOOKUP(MID(E3,11,1),podaci,2,FALSE),0)+IFERROR(VLOOKUP(MID(E3,12,1),podaci,2,FALSE),0)+IFERROR(VLOOKUP(MID(E3,13,1),podaci,2,FALSE),0)+IFERROR(VLOOKUP(MID(E3,14,1),podaci,2,FALSE),0)+IFERROR(VLOOKUP(MID(E3,15,1),podaci,2,FALSE),0)+IFERROR(VLOOKUP(MID(E3,16,1),podaci,2,FALSE),0)+IFERROR(VLOOKUP(MID(E3,17,1),podaci,2,FALSE),0)+IFERROR(VLOOKUP(MID(E3,18,1),podaci,2,FALSE),0)+IFERROR(VLOOKUP(MID(E3,19,1),podaci,2,FALSE),0)+IFERROR(VLOOKUP(MID(E3,20,1),podaci,2,FALSE),0),2,1)</f>
        <v>9</v>
      </c>
      <c r="F16" s="22">
        <v>12</v>
      </c>
      <c r="G16" s="6"/>
      <c r="H16" s="11"/>
      <c r="J16" s="6"/>
      <c r="K16" s="11"/>
      <c r="M16" s="6">
        <v>5</v>
      </c>
      <c r="N16" s="16" t="s">
        <v>31</v>
      </c>
      <c r="P16" s="6">
        <v>1</v>
      </c>
      <c r="Q16" s="16" t="s">
        <v>27</v>
      </c>
      <c r="S16" s="6">
        <v>6</v>
      </c>
      <c r="T16" s="11" t="s">
        <v>28</v>
      </c>
      <c r="V16" s="6">
        <v>1</v>
      </c>
      <c r="W16" s="16" t="s">
        <v>27</v>
      </c>
      <c r="Y16" s="6">
        <v>9</v>
      </c>
      <c r="Z16" s="16" t="s">
        <v>53</v>
      </c>
    </row>
    <row r="17" spans="1:26" x14ac:dyDescent="0.2">
      <c r="A17" s="8"/>
      <c r="B17" s="18">
        <v>0</v>
      </c>
      <c r="D17" s="31">
        <f>IFERROR(MID(MID(IFERROR(VLOOKUP(MID(D3,1,1),podaci,2,FALSE),0)+IFERROR(VLOOKUP(MID(D3,2,1),podaci,2,FALSE),0)+IFERROR(VLOOKUP(MID(D3,3,1),podaci,2,FALSE),0)+IFERROR(VLOOKUP(MID(D3,4,1),podaci,2,FALSE),0)+IFERROR(VLOOKUP(MID(D3,5,1),podaci,2,FALSE),0)+IFERROR(VLOOKUP(MID(D3,6,1),podaci,2,FALSE),0)+IFERROR(VLOOKUP(MID(D3,7,1),podaci,2,FALSE),0)+IFERROR(VLOOKUP(MID(D3,8,1),podaci,2,FALSE),0)+IFERROR(VLOOKUP(MID(D3,9,1),podaci,2,FALSE),0)+IFERROR(VLOOKUP(MID(D3,10,1),podaci,2,FALSE),0)+IFERROR(VLOOKUP(MID(D3,11,1),podaci,2,FALSE),0)+IFERROR(VLOOKUP(MID(D3,12,1),podaci,2,FALSE),0)+IFERROR(VLOOKUP(MID(D3,13,1),podaci,2,FALSE),0)+IFERROR(VLOOKUP(MID(D3,14,1),podaci,2,FALSE),0)+IFERROR(VLOOKUP(MID(D3,15,1),podaci,2,FALSE),0)+IFERROR(VLOOKUP(MID(D3,16,1),podaci,2,FALSE),0)+IFERROR(VLOOKUP(MID(E3,1,1),podaci,2,FALSE),0)+IFERROR(VLOOKUP(MID(E3,2,1),podaci,2,FALSE),0)+IFERROR(VLOOKUP(MID(E3,3,1),podaci,2,FALSE),0)+IFERROR(VLOOKUP(MID(E3,4,1),podaci,2,FALSE),0)+IFERROR(VLOOKUP(MID(E3,5,1),podaci,2,FALSE),0)+IFERROR(VLOOKUP(MID(E3,6,1),podaci,2,FALSE),0)+IFERROR(VLOOKUP(MID(E3,7,1),podaci,2,FALSE),0)+IFERROR(VLOOKUP(MID(E3,8,1),podaci,2,FALSE),0)+IFERROR(VLOOKUP(MID(E3,9,1),podaci,2,FALSE),0)+IFERROR(VLOOKUP(MID(E3,10,1),podaci,2,FALSE),0)+IFERROR(VLOOKUP(MID(E3,11,1),podaci,2,FALSE),0)+IFERROR(VLOOKUP(MID(E3,12,1),podaci,2,FALSE),0)+IFERROR(VLOOKUP(MID(E3,13,1),podaci,2,FALSE),0)+IFERROR(VLOOKUP(MID(E3,14,1),podaci,2,FALSE),0)+IFERROR(VLOOKUP(MID(E3,15,1),podaci,2,FALSE),0)+IFERROR(VLOOKUP(MID(E3,16,1),podaci,2,FALSE),0)+IFERROR(VLOOKUP(MID(E3,17,1),podaci,2,FALSE),0)+IFERROR(VLOOKUP(MID(E3,18,1),podaci,2,FALSE),0)+IFERROR(VLOOKUP(MID(E3,19,1),podaci,2,FALSE),0)+IFERROR(VLOOKUP(MID(E3,20,1),podaci,2,FALSE),0),1,1)+MID(IFERROR(VLOOKUP(MID(D3,1,1),podaci,2,FALSE),0)+IFERROR(VLOOKUP(MID(D3,2,1),podaci,2,FALSE),0)+IFERROR(VLOOKUP(MID(D3,3,1),podaci,2,FALSE),0)+IFERROR(VLOOKUP(MID(D3,4,1),podaci,2,FALSE),0)+IFERROR(VLOOKUP(MID(D3,5,1),podaci,2,FALSE),0)+IFERROR(VLOOKUP(MID(D3,6,1),podaci,2,FALSE),0)+IFERROR(VLOOKUP(MID(D3,7,1),podaci,2,FALSE),0)+IFERROR(VLOOKUP(MID(D3,8,1),podaci,2,FALSE),0)+IFERROR(VLOOKUP(MID(D3,9,1),podaci,2,FALSE),0)+IFERROR(VLOOKUP(MID(D3,10,1),podaci,2,FALSE),0)+IFERROR(VLOOKUP(MID(D3,11,1),podaci,2,FALSE),0)+IFERROR(VLOOKUP(MID(D3,12,1),podaci,2,FALSE),0)+IFERROR(VLOOKUP(MID(D3,13,1),podaci,2,FALSE),0)+IFERROR(VLOOKUP(MID(D3,14,1),podaci,2,FALSE),0)+IFERROR(VLOOKUP(MID(D3,15,1),podaci,2,FALSE),0)+IFERROR(VLOOKUP(MID(D3,16,1),podaci,2,FALSE),0)+IFERROR(VLOOKUP(MID(E3,1,1),podaci,2,FALSE),0)+IFERROR(VLOOKUP(MID(E3,2,1),podaci,2,FALSE),0)+IFERROR(VLOOKUP(MID(E3,3,1),podaci,2,FALSE),0)+IFERROR(VLOOKUP(MID(E3,4,1),podaci,2,FALSE),0)+IFERROR(VLOOKUP(MID(E3,5,1),podaci,2,FALSE),0)+IFERROR(VLOOKUP(MID(E3,6,1),podaci,2,FALSE),0)+IFERROR(VLOOKUP(MID(E3,7,1),podaci,2,FALSE),0)+IFERROR(VLOOKUP(MID(E3,8,1),podaci,2,FALSE),0)+IFERROR(VLOOKUP(MID(E3,9,1),podaci,2,FALSE),0)+IFERROR(VLOOKUP(MID(E3,10,1),podaci,2,FALSE),0)+IFERROR(VLOOKUP(MID(E3,11,1),podaci,2,FALSE),0)+IFERROR(VLOOKUP(MID(E3,12,1),podaci,2,FALSE),0)+IFERROR(VLOOKUP(MID(E3,13,1),podaci,2,FALSE),0)+IFERROR(VLOOKUP(MID(E3,14,1),podaci,2,FALSE),0)+IFERROR(VLOOKUP(MID(E3,15,1),podaci,2,FALSE),0)+IFERROR(VLOOKUP(MID(E3,16,1),podaci,2,FALSE),0)+IFERROR(VLOOKUP(MID(E3,17,1),podaci,2,FALSE),0)+IFERROR(VLOOKUP(MID(E3,18,1),podaci,2,FALSE),0)+IFERROR(VLOOKUP(MID(E3,19,1),podaci,2,FALSE),0)+IFERROR(VLOOKUP(MID(E3,20,1),podaci,2,FALSE),0),2,1),1,1)+MID(MID(IFERROR(VLOOKUP(MID(D3,1,1),podaci,2,FALSE),0)+IFERROR(VLOOKUP(MID(D3,2,1),podaci,2,FALSE),0)+IFERROR(VLOOKUP(MID(D3,3,1),podaci,2,FALSE),0)+IFERROR(VLOOKUP(MID(D3,4,1),podaci,2,FALSE),0)+IFERROR(VLOOKUP(MID(D3,5,1),podaci,2,FALSE),0)+IFERROR(VLOOKUP(MID(D3,6,1),podaci,2,FALSE),0)+IFERROR(VLOOKUP(MID(D3,7,1),podaci,2,FALSE),0)+IFERROR(VLOOKUP(MID(D3,8,1),podaci,2,FALSE),0)+IFERROR(VLOOKUP(MID(D3,9,1),podaci,2,FALSE),0)+IFERROR(VLOOKUP(MID(D3,10,1),podaci,2,FALSE),0)+IFERROR(VLOOKUP(MID(D3,11,1),podaci,2,FALSE),0)+IFERROR(VLOOKUP(MID(D3,12,1),podaci,2,FALSE),0)+IFERROR(VLOOKUP(MID(D3,13,1),podaci,2,FALSE),0)+IFERROR(VLOOKUP(MID(D3,14,1),podaci,2,FALSE),0)+IFERROR(VLOOKUP(MID(D3,15,1),podaci,2,FALSE),0)+IFERROR(VLOOKUP(MID(D3,16,1),podaci,2,FALSE),0)+IFERROR(VLOOKUP(MID(E3,1,1),podaci,2,FALSE),0)+IFERROR(VLOOKUP(MID(E3,2,1),podaci,2,FALSE),0)+IFERROR(VLOOKUP(MID(E3,3,1),podaci,2,FALSE),0)+IFERROR(VLOOKUP(MID(E3,4,1),podaci,2,FALSE),0)+IFERROR(VLOOKUP(MID(E3,5,1),podaci,2,FALSE),0)+IFERROR(VLOOKUP(MID(E3,6,1),podaci,2,FALSE),0)+IFERROR(VLOOKUP(MID(E3,7,1),podaci,2,FALSE),0)+IFERROR(VLOOKUP(MID(E3,8,1),podaci,2,FALSE),0)+IFERROR(VLOOKUP(MID(E3,9,1),podaci,2,FALSE),0)+IFERROR(VLOOKUP(MID(E3,10,1),podaci,2,FALSE),0)+IFERROR(VLOOKUP(MID(E3,11,1),podaci,2,FALSE),0)+IFERROR(VLOOKUP(MID(E3,12,1),podaci,2,FALSE),0)+IFERROR(VLOOKUP(MID(E3,13,1),podaci,2,FALSE),0)+IFERROR(VLOOKUP(MID(E3,14,1),podaci,2,FALSE),0)+IFERROR(VLOOKUP(MID(E3,15,1),podaci,2,FALSE),0)+IFERROR(VLOOKUP(MID(E3,16,1),podaci,2,FALSE),0)+IFERROR(VLOOKUP(MID(E3,17,1),podaci,2,FALSE),0)+IFERROR(VLOOKUP(MID(E3,18,1),podaci,2,FALSE),0)+IFERROR(VLOOKUP(MID(E3,19,1),podaci,2,FALSE),0)+IFERROR(VLOOKUP(MID(E3,20,1),podaci,2,FALSE),0),1,1)+MID(IFERROR(VLOOKUP(MID(D3,1,1),podaci,2,FALSE),0)+IFERROR(VLOOKUP(MID(D3,2,1),podaci,2,FALSE),0)+IFERROR(VLOOKUP(MID(D3,3,1),podaci,2,FALSE),0)+IFERROR(VLOOKUP(MID(D3,4,1),podaci,2,FALSE),0)+IFERROR(VLOOKUP(MID(D3,5,1),podaci,2,FALSE),0)+IFERROR(VLOOKUP(MID(D3,6,1),podaci,2,FALSE),0)+IFERROR(VLOOKUP(MID(D3,7,1),podaci,2,FALSE),0)+IFERROR(VLOOKUP(MID(D3,8,1),podaci,2,FALSE),0)+IFERROR(VLOOKUP(MID(D3,9,1),podaci,2,FALSE),0)+IFERROR(VLOOKUP(MID(D3,10,1),podaci,2,FALSE),0)+IFERROR(VLOOKUP(MID(D3,11,1),podaci,2,FALSE),0)+IFERROR(VLOOKUP(MID(D3,12,1),podaci,2,FALSE),0)+IFERROR(VLOOKUP(MID(D3,13,1),podaci,2,FALSE),0)+IFERROR(VLOOKUP(MID(D3,14,1),podaci,2,FALSE),0)+IFERROR(VLOOKUP(MID(D3,15,1),podaci,2,FALSE),0)+IFERROR(VLOOKUP(MID(D3,16,1),podaci,2,FALSE),0)+IFERROR(VLOOKUP(MID(E3,1,1),podaci,2,FALSE),0)+IFERROR(VLOOKUP(MID(E3,2,1),podaci,2,FALSE),0)+IFERROR(VLOOKUP(MID(E3,3,1),podaci,2,FALSE),0)+IFERROR(VLOOKUP(MID(E3,4,1),podaci,2,FALSE),0)+IFERROR(VLOOKUP(MID(E3,5,1),podaci,2,FALSE),0)+IFERROR(VLOOKUP(MID(E3,6,1),podaci,2,FALSE),0)+IFERROR(VLOOKUP(MID(E3,7,1),podaci,2,FALSE),0)+IFERROR(VLOOKUP(MID(E3,8,1),podaci,2,FALSE),0)+IFERROR(VLOOKUP(MID(E3,9,1),podaci,2,FALSE),0)+IFERROR(VLOOKUP(MID(E3,10,1),podaci,2,FALSE),0)+IFERROR(VLOOKUP(MID(E3,11,1),podaci,2,FALSE),0)+IFERROR(VLOOKUP(MID(E3,12,1),podaci,2,FALSE),0)+IFERROR(VLOOKUP(MID(E3,13,1),podaci,2,FALSE),0)+IFERROR(VLOOKUP(MID(E3,14,1),podaci,2,FALSE),0)+IFERROR(VLOOKUP(MID(E3,15,1),podaci,2,FALSE),0)+IFERROR(VLOOKUP(MID(E3,16,1),podaci,2,FALSE),0)+IFERROR(VLOOKUP(MID(E3,17,1),podaci,2,FALSE),0)+IFERROR(VLOOKUP(MID(E3,18,1),podaci,2,FALSE),0)+IFERROR(VLOOKUP(MID(E3,19,1),podaci,2,FALSE),0)+IFERROR(VLOOKUP(MID(E3,20,1),podaci,2,FALSE),0),2,1),2,1),D16)</f>
        <v>9</v>
      </c>
      <c r="F17" s="27">
        <v>13</v>
      </c>
      <c r="G17" s="6"/>
      <c r="H17" s="11"/>
      <c r="J17" s="6"/>
      <c r="K17" s="11"/>
      <c r="M17" s="6">
        <v>4</v>
      </c>
      <c r="N17" s="16" t="s">
        <v>45</v>
      </c>
      <c r="P17" s="6">
        <v>8</v>
      </c>
      <c r="Q17" s="16" t="s">
        <v>41</v>
      </c>
      <c r="S17" s="6">
        <v>3</v>
      </c>
      <c r="T17" s="11" t="s">
        <v>51</v>
      </c>
      <c r="V17" s="6">
        <v>5</v>
      </c>
      <c r="W17" s="16" t="s">
        <v>31</v>
      </c>
      <c r="Y17" s="6">
        <v>7</v>
      </c>
      <c r="Z17" s="16" t="s">
        <v>37</v>
      </c>
    </row>
    <row r="18" spans="1:26" ht="13.5" thickBot="1" x14ac:dyDescent="0.25">
      <c r="A18" s="9" t="s">
        <v>13</v>
      </c>
      <c r="B18" s="19">
        <v>9</v>
      </c>
      <c r="F18" s="22">
        <v>14</v>
      </c>
      <c r="G18" s="6"/>
      <c r="H18" s="11"/>
      <c r="J18" s="6"/>
      <c r="K18" s="11"/>
      <c r="M18" s="6">
        <v>1</v>
      </c>
      <c r="N18" s="11" t="s">
        <v>27</v>
      </c>
      <c r="P18" s="6">
        <v>4</v>
      </c>
      <c r="Q18" s="16" t="s">
        <v>29</v>
      </c>
      <c r="S18" s="6">
        <v>4</v>
      </c>
      <c r="T18" s="16" t="s">
        <v>29</v>
      </c>
      <c r="V18" s="6">
        <v>0</v>
      </c>
      <c r="W18" s="16" t="s">
        <v>60</v>
      </c>
      <c r="Y18" s="6">
        <v>3</v>
      </c>
      <c r="Z18" s="16" t="s">
        <v>36</v>
      </c>
    </row>
    <row r="19" spans="1:26" x14ac:dyDescent="0.2">
      <c r="A19" s="7" t="s">
        <v>14</v>
      </c>
      <c r="B19" s="17">
        <v>1</v>
      </c>
      <c r="F19" s="27">
        <v>15</v>
      </c>
      <c r="G19" s="6"/>
      <c r="H19" s="11"/>
      <c r="J19" s="6"/>
      <c r="K19" s="11"/>
      <c r="M19" s="6">
        <v>8</v>
      </c>
      <c r="N19" s="11" t="s">
        <v>41</v>
      </c>
      <c r="P19" s="6">
        <v>5</v>
      </c>
      <c r="Q19" s="16" t="s">
        <v>42</v>
      </c>
      <c r="S19" s="6">
        <v>9</v>
      </c>
      <c r="T19" s="16" t="s">
        <v>44</v>
      </c>
      <c r="V19" s="6">
        <v>6</v>
      </c>
      <c r="W19" s="16" t="s">
        <v>11</v>
      </c>
      <c r="Y19" s="6">
        <v>1</v>
      </c>
      <c r="Z19" s="16" t="s">
        <v>33</v>
      </c>
    </row>
    <row r="20" spans="1:26" x14ac:dyDescent="0.2">
      <c r="A20" s="8"/>
      <c r="B20" s="18"/>
      <c r="F20" s="22">
        <v>16</v>
      </c>
      <c r="G20" s="6"/>
      <c r="H20" s="11"/>
      <c r="J20" s="6"/>
      <c r="K20" s="11"/>
      <c r="M20" s="6">
        <v>3</v>
      </c>
      <c r="N20" s="11" t="s">
        <v>36</v>
      </c>
      <c r="P20" s="6">
        <v>1</v>
      </c>
      <c r="Q20" s="16" t="s">
        <v>27</v>
      </c>
      <c r="S20" s="6">
        <v>4</v>
      </c>
      <c r="T20" s="16" t="s">
        <v>29</v>
      </c>
      <c r="V20" s="6">
        <v>4</v>
      </c>
      <c r="W20" s="16" t="s">
        <v>29</v>
      </c>
      <c r="Y20" s="6">
        <v>1</v>
      </c>
      <c r="Z20" s="16" t="s">
        <v>27</v>
      </c>
    </row>
    <row r="21" spans="1:26" x14ac:dyDescent="0.2">
      <c r="A21" s="8" t="s">
        <v>15</v>
      </c>
      <c r="B21" s="18">
        <v>3</v>
      </c>
      <c r="D21" s="3"/>
      <c r="F21" s="27">
        <v>17</v>
      </c>
      <c r="G21" s="6"/>
      <c r="H21" s="11"/>
      <c r="J21" s="6"/>
      <c r="K21" s="11"/>
      <c r="M21" s="6">
        <v>1</v>
      </c>
      <c r="N21" s="11" t="s">
        <v>33</v>
      </c>
      <c r="P21" s="6">
        <v>7</v>
      </c>
      <c r="Q21" s="16" t="s">
        <v>43</v>
      </c>
      <c r="S21" s="6">
        <v>7</v>
      </c>
      <c r="T21" s="16" t="s">
        <v>37</v>
      </c>
      <c r="V21" s="6">
        <v>8</v>
      </c>
      <c r="W21" s="16" t="s">
        <v>41</v>
      </c>
      <c r="Y21" s="6">
        <v>3</v>
      </c>
      <c r="Z21" s="16" t="s">
        <v>54</v>
      </c>
    </row>
    <row r="22" spans="1:26" x14ac:dyDescent="0.2">
      <c r="A22" s="8" t="s">
        <v>16</v>
      </c>
      <c r="B22" s="18">
        <v>4</v>
      </c>
      <c r="F22" s="22">
        <v>18</v>
      </c>
      <c r="G22" s="6"/>
      <c r="H22" s="11"/>
      <c r="J22" s="6"/>
      <c r="K22" s="11"/>
      <c r="M22" s="6">
        <v>4</v>
      </c>
      <c r="N22" s="11" t="s">
        <v>29</v>
      </c>
      <c r="P22" s="6">
        <v>9</v>
      </c>
      <c r="Q22" s="16" t="s">
        <v>38</v>
      </c>
      <c r="S22" s="6">
        <v>3</v>
      </c>
      <c r="T22" s="16" t="s">
        <v>36</v>
      </c>
      <c r="V22" s="6">
        <v>1</v>
      </c>
      <c r="W22" s="16" t="s">
        <v>27</v>
      </c>
      <c r="Y22" s="6"/>
      <c r="Z22" s="16"/>
    </row>
    <row r="23" spans="1:26" x14ac:dyDescent="0.2">
      <c r="A23" s="8" t="s">
        <v>17</v>
      </c>
      <c r="B23" s="18">
        <v>5</v>
      </c>
      <c r="F23" s="27">
        <v>19</v>
      </c>
      <c r="G23" s="6"/>
      <c r="H23" s="11"/>
      <c r="J23" s="6"/>
      <c r="K23" s="11"/>
      <c r="M23" s="6">
        <v>5</v>
      </c>
      <c r="N23" s="11" t="s">
        <v>32</v>
      </c>
      <c r="P23" s="6">
        <v>1</v>
      </c>
      <c r="Q23" s="16" t="s">
        <v>33</v>
      </c>
      <c r="S23" s="6">
        <v>1</v>
      </c>
      <c r="T23" s="16" t="s">
        <v>33</v>
      </c>
      <c r="V23" s="6">
        <v>5</v>
      </c>
      <c r="W23" s="16" t="s">
        <v>31</v>
      </c>
      <c r="Y23" s="6"/>
      <c r="Z23" s="16"/>
    </row>
    <row r="24" spans="1:26" x14ac:dyDescent="0.2">
      <c r="A24" s="8" t="s">
        <v>18</v>
      </c>
      <c r="B24" s="18">
        <v>6</v>
      </c>
      <c r="F24" s="22">
        <v>20</v>
      </c>
      <c r="G24" s="6"/>
      <c r="H24" s="11"/>
      <c r="J24" s="6"/>
      <c r="K24" s="11"/>
      <c r="M24" s="6"/>
      <c r="N24" s="11"/>
      <c r="P24" s="6">
        <v>4</v>
      </c>
      <c r="Q24" s="16" t="s">
        <v>29</v>
      </c>
      <c r="S24" s="6">
        <v>4</v>
      </c>
      <c r="T24" s="16" t="s">
        <v>29</v>
      </c>
      <c r="V24" s="6">
        <v>3</v>
      </c>
      <c r="W24" s="16" t="s">
        <v>36</v>
      </c>
      <c r="Y24" s="6"/>
      <c r="Z24" s="16"/>
    </row>
    <row r="25" spans="1:26" x14ac:dyDescent="0.2">
      <c r="A25" s="8" t="s">
        <v>25</v>
      </c>
      <c r="B25" s="18">
        <v>7</v>
      </c>
      <c r="F25" s="27">
        <v>21</v>
      </c>
      <c r="G25" s="6"/>
      <c r="H25" s="11"/>
      <c r="J25" s="6"/>
      <c r="K25" s="11"/>
      <c r="M25" s="6"/>
      <c r="N25" s="11"/>
      <c r="P25" s="6">
        <v>5</v>
      </c>
      <c r="Q25" s="16" t="s">
        <v>32</v>
      </c>
      <c r="S25" s="6">
        <v>5</v>
      </c>
      <c r="T25" s="16" t="s">
        <v>32</v>
      </c>
      <c r="V25" s="6">
        <v>1</v>
      </c>
      <c r="W25" s="16" t="s">
        <v>33</v>
      </c>
      <c r="Y25" s="6"/>
      <c r="Z25" s="16"/>
    </row>
    <row r="26" spans="1:26" x14ac:dyDescent="0.2">
      <c r="A26" s="8" t="s">
        <v>19</v>
      </c>
      <c r="B26" s="18">
        <v>8</v>
      </c>
      <c r="F26" s="22">
        <v>22</v>
      </c>
      <c r="G26" s="6"/>
      <c r="H26" s="11"/>
      <c r="J26" s="6"/>
      <c r="K26" s="11"/>
      <c r="M26" s="6"/>
      <c r="N26" s="11"/>
      <c r="P26" s="6"/>
      <c r="Q26" s="11"/>
      <c r="S26" s="6"/>
      <c r="T26" s="11"/>
      <c r="V26" s="6">
        <v>4</v>
      </c>
      <c r="W26" s="16" t="s">
        <v>29</v>
      </c>
      <c r="Y26" s="6"/>
      <c r="Z26" s="11"/>
    </row>
    <row r="27" spans="1:26" ht="13.5" thickBot="1" x14ac:dyDescent="0.25">
      <c r="A27" s="9" t="s">
        <v>20</v>
      </c>
      <c r="B27" s="19">
        <v>9</v>
      </c>
      <c r="F27" s="27">
        <v>23</v>
      </c>
      <c r="G27" s="6"/>
      <c r="H27" s="11"/>
      <c r="J27" s="6"/>
      <c r="K27" s="11"/>
      <c r="M27" s="6"/>
      <c r="N27" s="11"/>
      <c r="P27" s="6"/>
      <c r="Q27" s="11"/>
      <c r="S27" s="6"/>
      <c r="T27" s="11"/>
      <c r="V27" s="6">
        <v>5</v>
      </c>
      <c r="W27" s="11" t="s">
        <v>32</v>
      </c>
      <c r="Y27" s="6"/>
      <c r="Z27" s="11"/>
    </row>
    <row r="28" spans="1:26" x14ac:dyDescent="0.2">
      <c r="A28" s="7" t="s">
        <v>21</v>
      </c>
      <c r="B28" s="17">
        <v>1</v>
      </c>
      <c r="F28" s="22">
        <v>24</v>
      </c>
      <c r="G28" s="6"/>
      <c r="H28" s="11"/>
      <c r="J28" s="6"/>
      <c r="K28" s="11"/>
      <c r="M28" s="6"/>
      <c r="N28" s="11"/>
      <c r="P28" s="6"/>
      <c r="Q28" s="11"/>
      <c r="S28" s="6"/>
      <c r="T28" s="11"/>
      <c r="V28" s="6"/>
      <c r="W28" s="11"/>
      <c r="Y28" s="6"/>
      <c r="Z28" s="11"/>
    </row>
    <row r="29" spans="1:26" x14ac:dyDescent="0.2">
      <c r="A29" s="8" t="s">
        <v>22</v>
      </c>
      <c r="B29" s="18">
        <v>2</v>
      </c>
      <c r="F29" s="27">
        <v>25</v>
      </c>
      <c r="G29" s="6"/>
      <c r="H29" s="11"/>
      <c r="J29" s="6"/>
      <c r="K29" s="11"/>
      <c r="M29" s="6"/>
      <c r="N29" s="11"/>
      <c r="P29" s="6"/>
      <c r="Q29" s="11"/>
      <c r="S29" s="6"/>
      <c r="T29" s="11"/>
      <c r="V29" s="6"/>
      <c r="W29" s="11"/>
      <c r="Y29" s="6"/>
      <c r="Z29" s="11"/>
    </row>
    <row r="30" spans="1:26" ht="13.5" thickBot="1" x14ac:dyDescent="0.25">
      <c r="A30" s="9" t="s">
        <v>26</v>
      </c>
      <c r="B30" s="19">
        <v>3</v>
      </c>
      <c r="F30" s="22">
        <v>26</v>
      </c>
      <c r="G30" s="6"/>
      <c r="H30" s="11"/>
      <c r="J30" s="6"/>
      <c r="K30" s="11"/>
      <c r="M30" s="6"/>
      <c r="N30" s="11"/>
      <c r="P30" s="6"/>
      <c r="Q30" s="11"/>
      <c r="S30" s="6"/>
      <c r="T30" s="11"/>
      <c r="V30" s="6"/>
      <c r="W30" s="11"/>
      <c r="Y30" s="6"/>
      <c r="Z30" s="11"/>
    </row>
    <row r="31" spans="1:26" x14ac:dyDescent="0.2">
      <c r="F31" s="27">
        <v>27</v>
      </c>
      <c r="G31" s="6"/>
      <c r="H31" s="11"/>
      <c r="J31" s="6"/>
      <c r="K31" s="11"/>
      <c r="M31" s="6"/>
      <c r="N31" s="11"/>
      <c r="P31" s="6"/>
      <c r="Q31" s="11"/>
      <c r="S31" s="6"/>
      <c r="T31" s="11"/>
      <c r="V31" s="6"/>
      <c r="W31" s="11"/>
      <c r="Y31" s="6"/>
      <c r="Z31" s="11"/>
    </row>
    <row r="32" spans="1:26" x14ac:dyDescent="0.2">
      <c r="F32" s="22">
        <v>28</v>
      </c>
      <c r="G32" s="6"/>
      <c r="H32" s="11"/>
      <c r="J32" s="6"/>
      <c r="K32" s="11"/>
      <c r="M32" s="6"/>
      <c r="N32" s="11"/>
      <c r="P32" s="6"/>
      <c r="Q32" s="11"/>
      <c r="S32" s="6"/>
      <c r="T32" s="11"/>
      <c r="V32" s="6"/>
      <c r="W32" s="11"/>
      <c r="Y32" s="6"/>
      <c r="Z32" s="11"/>
    </row>
    <row r="33" spans="1:26" x14ac:dyDescent="0.2">
      <c r="F33" s="23"/>
      <c r="G33" s="24"/>
      <c r="H33" s="25"/>
      <c r="J33" s="24"/>
      <c r="K33" s="25"/>
      <c r="M33" s="24"/>
      <c r="N33" s="25"/>
      <c r="P33" s="24"/>
      <c r="Q33" s="25"/>
      <c r="S33" s="24"/>
      <c r="T33" s="25"/>
      <c r="V33" s="24"/>
      <c r="W33" s="25"/>
      <c r="Y33" s="24"/>
      <c r="Z33" s="25"/>
    </row>
    <row r="34" spans="1:26" x14ac:dyDescent="0.2">
      <c r="F34" s="23"/>
      <c r="G34" s="24"/>
      <c r="H34" s="25"/>
      <c r="J34" s="24"/>
      <c r="K34" s="25"/>
      <c r="M34" s="24"/>
      <c r="N34" s="25"/>
      <c r="P34" s="24"/>
      <c r="Q34" s="25"/>
      <c r="S34" s="24"/>
      <c r="T34" s="25"/>
      <c r="V34" s="24"/>
      <c r="W34" s="25"/>
      <c r="Y34" s="24"/>
      <c r="Z34" s="25"/>
    </row>
    <row r="35" spans="1:26" x14ac:dyDescent="0.2">
      <c r="F35" s="22" t="s">
        <v>48</v>
      </c>
      <c r="G35" s="15">
        <f>SUM(G5:G34)</f>
        <v>35</v>
      </c>
      <c r="J35" s="15">
        <f>SUM(J5:J34)</f>
        <v>53</v>
      </c>
      <c r="M35" s="15">
        <f>SUM(M5:M34)</f>
        <v>69</v>
      </c>
      <c r="P35" s="15">
        <f>SUM(P5:P34)</f>
        <v>97</v>
      </c>
      <c r="S35" s="15">
        <f>SUM(S5:S34)</f>
        <v>86</v>
      </c>
      <c r="V35" s="15">
        <f>SUM(V5:V34)</f>
        <v>81</v>
      </c>
      <c r="Y35" s="15">
        <f>SUM(Y5:Y34)</f>
        <v>62</v>
      </c>
    </row>
    <row r="36" spans="1:26" x14ac:dyDescent="0.2">
      <c r="F36" s="22" t="s">
        <v>63</v>
      </c>
      <c r="G36" s="5">
        <v>8</v>
      </c>
      <c r="J36" s="5">
        <v>8</v>
      </c>
      <c r="M36" s="5">
        <v>15</v>
      </c>
      <c r="P36" s="5">
        <v>16</v>
      </c>
      <c r="S36" s="5">
        <v>14</v>
      </c>
      <c r="V36" s="5">
        <v>9</v>
      </c>
      <c r="Y36" s="5">
        <v>8</v>
      </c>
    </row>
    <row r="37" spans="1:26" x14ac:dyDescent="0.2">
      <c r="F37" s="22" t="s">
        <v>64</v>
      </c>
      <c r="G37" s="20"/>
      <c r="J37" s="20"/>
      <c r="M37" s="20">
        <v>6</v>
      </c>
      <c r="P37" s="20">
        <v>7</v>
      </c>
      <c r="S37" s="20"/>
      <c r="V37" s="20"/>
      <c r="Y37" s="20"/>
    </row>
    <row r="39" spans="1:26" x14ac:dyDescent="0.2">
      <c r="F39" s="22" t="s">
        <v>47</v>
      </c>
      <c r="G39" s="26">
        <v>8</v>
      </c>
      <c r="J39" s="21">
        <v>8</v>
      </c>
      <c r="M39" s="21">
        <v>6</v>
      </c>
      <c r="P39" s="21">
        <v>7</v>
      </c>
      <c r="S39" s="21">
        <v>5</v>
      </c>
      <c r="V39" s="21">
        <v>9</v>
      </c>
      <c r="Y39" s="21">
        <v>8</v>
      </c>
    </row>
    <row r="42" spans="1:26" x14ac:dyDescent="0.2">
      <c r="A42" s="35" t="s">
        <v>65</v>
      </c>
    </row>
    <row r="43" spans="1:26" x14ac:dyDescent="0.2">
      <c r="A43" s="23"/>
    </row>
    <row r="45" spans="1:26" x14ac:dyDescent="0.2">
      <c r="A45" s="34" t="s">
        <v>58</v>
      </c>
    </row>
    <row r="46" spans="1:26" x14ac:dyDescent="0.2">
      <c r="A46" s="23" t="s">
        <v>62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6"/>
  <sheetViews>
    <sheetView workbookViewId="0">
      <selection activeCell="D2" sqref="D2"/>
    </sheetView>
  </sheetViews>
  <sheetFormatPr defaultRowHeight="12.75" x14ac:dyDescent="0.2"/>
  <cols>
    <col min="4" max="4" width="13.5" bestFit="1" customWidth="1"/>
    <col min="5" max="6" width="3" customWidth="1"/>
  </cols>
  <sheetData>
    <row r="1" spans="1:5" x14ac:dyDescent="0.2">
      <c r="A1" s="1" t="str">
        <f>CHAR(64+ROW())</f>
        <v>A</v>
      </c>
      <c r="B1">
        <f t="shared" ref="B1:B26" si="0">MOD(ROW()-1,9)+1</f>
        <v>1</v>
      </c>
    </row>
    <row r="2" spans="1:5" x14ac:dyDescent="0.2">
      <c r="A2" s="1" t="str">
        <f t="shared" ref="A2:A26" si="1">CHAR(64+ROW())</f>
        <v>B</v>
      </c>
      <c r="B2">
        <f t="shared" si="0"/>
        <v>2</v>
      </c>
      <c r="D2" s="12" t="s">
        <v>34</v>
      </c>
    </row>
    <row r="3" spans="1:5" x14ac:dyDescent="0.2">
      <c r="A3" s="1" t="str">
        <f t="shared" si="1"/>
        <v>C</v>
      </c>
      <c r="B3">
        <f t="shared" si="0"/>
        <v>3</v>
      </c>
    </row>
    <row r="4" spans="1:5" x14ac:dyDescent="0.2">
      <c r="A4" s="1" t="str">
        <f t="shared" si="1"/>
        <v>D</v>
      </c>
      <c r="B4">
        <f t="shared" si="0"/>
        <v>4</v>
      </c>
      <c r="D4" s="11">
        <f t="array" ref="D4">SUM(MOD(CODE(LOWER(MID(SUBSTITUTE(D$2&amp;REPT("i",100)," ",""),ROW($1:$100),1)))-97,9)+1)-9*(100-LEN(SUBSTITUTE(D$2," ","")))</f>
        <v>38</v>
      </c>
      <c r="E4" t="s">
        <v>56</v>
      </c>
    </row>
    <row r="5" spans="1:5" x14ac:dyDescent="0.2">
      <c r="A5" s="1" t="str">
        <f t="shared" si="1"/>
        <v>E</v>
      </c>
      <c r="B5">
        <f t="shared" si="0"/>
        <v>5</v>
      </c>
      <c r="D5" s="14">
        <f t="array" ref="D5">MOD(SUM(CODE(LOWER(MID(SUBSTITUTE(D$2&amp;REPT("i",100)," ",""),ROW($1:$100),1)))-97),9)+1</f>
        <v>2</v>
      </c>
      <c r="E5" t="s">
        <v>55</v>
      </c>
    </row>
    <row r="6" spans="1:5" x14ac:dyDescent="0.2">
      <c r="A6" s="1" t="str">
        <f t="shared" si="1"/>
        <v>F</v>
      </c>
      <c r="B6">
        <f t="shared" si="0"/>
        <v>6</v>
      </c>
    </row>
    <row r="7" spans="1:5" x14ac:dyDescent="0.2">
      <c r="A7" s="1" t="str">
        <f t="shared" si="1"/>
        <v>G</v>
      </c>
      <c r="B7">
        <f t="shared" si="0"/>
        <v>7</v>
      </c>
    </row>
    <row r="8" spans="1:5" x14ac:dyDescent="0.2">
      <c r="A8" s="1" t="str">
        <f t="shared" si="1"/>
        <v>H</v>
      </c>
      <c r="B8">
        <f t="shared" si="0"/>
        <v>8</v>
      </c>
      <c r="D8" s="11">
        <v>5</v>
      </c>
      <c r="E8" s="11" t="s">
        <v>14</v>
      </c>
    </row>
    <row r="9" spans="1:5" x14ac:dyDescent="0.2">
      <c r="A9" s="1" t="str">
        <f t="shared" si="1"/>
        <v>I</v>
      </c>
      <c r="B9">
        <f t="shared" si="0"/>
        <v>9</v>
      </c>
      <c r="D9" s="11">
        <v>9</v>
      </c>
      <c r="E9" s="11" t="s">
        <v>29</v>
      </c>
    </row>
    <row r="10" spans="1:5" x14ac:dyDescent="0.2">
      <c r="A10" s="1" t="str">
        <f t="shared" si="1"/>
        <v>J</v>
      </c>
      <c r="B10">
        <f t="shared" si="0"/>
        <v>1</v>
      </c>
      <c r="D10" s="11">
        <v>2</v>
      </c>
      <c r="E10" s="11" t="s">
        <v>35</v>
      </c>
    </row>
    <row r="11" spans="1:5" x14ac:dyDescent="0.2">
      <c r="A11" s="1" t="str">
        <f t="shared" si="1"/>
        <v>K</v>
      </c>
      <c r="B11">
        <f t="shared" si="0"/>
        <v>2</v>
      </c>
      <c r="D11" s="11">
        <v>6</v>
      </c>
      <c r="E11" s="11" t="s">
        <v>36</v>
      </c>
    </row>
    <row r="12" spans="1:5" x14ac:dyDescent="0.2">
      <c r="A12" s="1" t="str">
        <f t="shared" si="1"/>
        <v>L</v>
      </c>
      <c r="B12">
        <f t="shared" si="0"/>
        <v>3</v>
      </c>
      <c r="D12" s="11">
        <v>3</v>
      </c>
      <c r="E12" s="11" t="s">
        <v>37</v>
      </c>
    </row>
    <row r="13" spans="1:5" x14ac:dyDescent="0.2">
      <c r="A13" s="1" t="str">
        <f t="shared" si="1"/>
        <v>M</v>
      </c>
      <c r="B13">
        <f t="shared" si="0"/>
        <v>4</v>
      </c>
      <c r="D13" s="11">
        <v>1</v>
      </c>
      <c r="E13" s="11" t="s">
        <v>27</v>
      </c>
    </row>
    <row r="14" spans="1:5" x14ac:dyDescent="0.2">
      <c r="A14" s="1" t="str">
        <f t="shared" si="1"/>
        <v>N</v>
      </c>
      <c r="B14">
        <f t="shared" si="0"/>
        <v>5</v>
      </c>
      <c r="D14" s="11">
        <v>2</v>
      </c>
      <c r="E14" s="11" t="s">
        <v>19</v>
      </c>
    </row>
    <row r="15" spans="1:5" x14ac:dyDescent="0.2">
      <c r="A15" s="1" t="str">
        <f t="shared" si="1"/>
        <v>O</v>
      </c>
      <c r="B15">
        <f t="shared" si="0"/>
        <v>6</v>
      </c>
      <c r="D15" s="11">
        <v>5</v>
      </c>
      <c r="E15" s="11" t="s">
        <v>38</v>
      </c>
    </row>
    <row r="16" spans="1:5" x14ac:dyDescent="0.2">
      <c r="A16" s="1" t="str">
        <f t="shared" si="1"/>
        <v>P</v>
      </c>
      <c r="B16">
        <f t="shared" si="0"/>
        <v>7</v>
      </c>
      <c r="D16" s="11">
        <v>1</v>
      </c>
      <c r="E16" s="11" t="s">
        <v>39</v>
      </c>
    </row>
    <row r="17" spans="1:5" x14ac:dyDescent="0.2">
      <c r="A17" s="1" t="str">
        <f t="shared" si="1"/>
        <v>Q</v>
      </c>
      <c r="B17">
        <f t="shared" si="0"/>
        <v>8</v>
      </c>
      <c r="D17" s="11">
        <v>3</v>
      </c>
      <c r="E17" s="11" t="s">
        <v>37</v>
      </c>
    </row>
    <row r="18" spans="1:5" x14ac:dyDescent="0.2">
      <c r="A18" s="1" t="str">
        <f t="shared" si="1"/>
        <v>R</v>
      </c>
      <c r="B18">
        <f t="shared" si="0"/>
        <v>9</v>
      </c>
      <c r="D18" s="11">
        <v>1</v>
      </c>
      <c r="E18" s="11" t="s">
        <v>27</v>
      </c>
    </row>
    <row r="19" spans="1:5" x14ac:dyDescent="0.2">
      <c r="A19" s="1" t="str">
        <f t="shared" si="1"/>
        <v>S</v>
      </c>
      <c r="B19">
        <f t="shared" si="0"/>
        <v>1</v>
      </c>
      <c r="D19" s="5">
        <f>SUM(D8:D18)</f>
        <v>38</v>
      </c>
    </row>
    <row r="20" spans="1:5" x14ac:dyDescent="0.2">
      <c r="A20" s="1" t="str">
        <f t="shared" si="1"/>
        <v>T</v>
      </c>
      <c r="B20">
        <f t="shared" si="0"/>
        <v>2</v>
      </c>
      <c r="D20" s="32">
        <v>11</v>
      </c>
    </row>
    <row r="21" spans="1:5" x14ac:dyDescent="0.2">
      <c r="A21" s="1" t="str">
        <f t="shared" si="1"/>
        <v>U</v>
      </c>
      <c r="B21">
        <f t="shared" si="0"/>
        <v>3</v>
      </c>
      <c r="D21" s="36">
        <v>2</v>
      </c>
    </row>
    <row r="22" spans="1:5" x14ac:dyDescent="0.2">
      <c r="A22" s="1" t="str">
        <f t="shared" si="1"/>
        <v>V</v>
      </c>
      <c r="B22">
        <f t="shared" si="0"/>
        <v>4</v>
      </c>
    </row>
    <row r="23" spans="1:5" x14ac:dyDescent="0.2">
      <c r="A23" s="1" t="str">
        <f t="shared" si="1"/>
        <v>W</v>
      </c>
      <c r="B23">
        <f t="shared" si="0"/>
        <v>5</v>
      </c>
    </row>
    <row r="24" spans="1:5" x14ac:dyDescent="0.2">
      <c r="A24" s="1" t="str">
        <f t="shared" si="1"/>
        <v>X</v>
      </c>
      <c r="B24">
        <f t="shared" si="0"/>
        <v>6</v>
      </c>
    </row>
    <row r="25" spans="1:5" x14ac:dyDescent="0.2">
      <c r="A25" s="1" t="str">
        <f t="shared" si="1"/>
        <v>Y</v>
      </c>
      <c r="B25">
        <f t="shared" si="0"/>
        <v>7</v>
      </c>
    </row>
    <row r="26" spans="1:5" x14ac:dyDescent="0.2">
      <c r="A26" s="1" t="str">
        <f t="shared" si="1"/>
        <v>Z</v>
      </c>
      <c r="B26">
        <f t="shared" si="0"/>
        <v>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1"/>
  <sheetViews>
    <sheetView workbookViewId="0">
      <selection activeCell="F9" sqref="F9"/>
    </sheetView>
  </sheetViews>
  <sheetFormatPr defaultRowHeight="12.75" x14ac:dyDescent="0.2"/>
  <cols>
    <col min="2" max="2" width="27" customWidth="1"/>
    <col min="6" max="6" width="14.5" bestFit="1" customWidth="1"/>
  </cols>
  <sheetData>
    <row r="1" spans="1:13" x14ac:dyDescent="0.2">
      <c r="A1" t="s">
        <v>70</v>
      </c>
      <c r="B1" t="s">
        <v>61</v>
      </c>
      <c r="C1" t="s">
        <v>68</v>
      </c>
      <c r="D1" t="s">
        <v>69</v>
      </c>
      <c r="E1" t="s">
        <v>71</v>
      </c>
      <c r="F1" t="s">
        <v>73</v>
      </c>
      <c r="G1" t="s">
        <v>72</v>
      </c>
      <c r="L1" s="7" t="s">
        <v>60</v>
      </c>
      <c r="M1" s="17">
        <v>0</v>
      </c>
    </row>
    <row r="2" spans="1:13" x14ac:dyDescent="0.2">
      <c r="C2">
        <v>1</v>
      </c>
      <c r="D2" t="str">
        <f t="shared" ref="D2:D33" si="0">UPPER(MID(Ime, C2,1))</f>
        <v>K</v>
      </c>
      <c r="E2">
        <f>IF(D2&lt;&gt;"",VLOOKUP(D2,$L$1:$M$30,2),0)</f>
        <v>6</v>
      </c>
      <c r="F2">
        <f>SUM(E:E)</f>
        <v>80</v>
      </c>
      <c r="G2">
        <v>1</v>
      </c>
      <c r="H2">
        <v>2</v>
      </c>
      <c r="I2">
        <v>3</v>
      </c>
      <c r="J2">
        <v>4</v>
      </c>
      <c r="L2" s="8" t="s">
        <v>75</v>
      </c>
      <c r="M2" s="18">
        <v>0</v>
      </c>
    </row>
    <row r="3" spans="1:13" x14ac:dyDescent="0.2">
      <c r="C3">
        <v>2</v>
      </c>
      <c r="D3" t="str">
        <f t="shared" si="0"/>
        <v>O</v>
      </c>
      <c r="E3">
        <f t="shared" ref="E3:E51" si="1">IF(D3&lt;&gt;"",VLOOKUP(D3,$L$1:$M$30,2),0)</f>
        <v>3</v>
      </c>
      <c r="F3">
        <f>SUM(G3:J3)</f>
        <v>8</v>
      </c>
      <c r="G3">
        <f>IF((MID($F2,G$2,1))&lt;&gt;"", VALUE(MID($F2,G$2,1)),0)</f>
        <v>8</v>
      </c>
      <c r="H3">
        <f t="shared" ref="H3:J3" si="2">IF((MID($F2,H$2,1))&lt;&gt;"", VALUE(MID($F2,H$2,1)),0)</f>
        <v>0</v>
      </c>
      <c r="I3">
        <f t="shared" si="2"/>
        <v>0</v>
      </c>
      <c r="J3">
        <f t="shared" si="2"/>
        <v>0</v>
      </c>
      <c r="L3" s="8" t="s">
        <v>0</v>
      </c>
      <c r="M3" s="18">
        <v>1</v>
      </c>
    </row>
    <row r="4" spans="1:13" x14ac:dyDescent="0.2">
      <c r="C4">
        <v>3</v>
      </c>
      <c r="D4" t="str">
        <f t="shared" si="0"/>
        <v>L</v>
      </c>
      <c r="E4">
        <f t="shared" si="1"/>
        <v>7</v>
      </c>
      <c r="F4">
        <f t="shared" ref="F4:F9" si="3">SUM(G4:J4)</f>
        <v>8</v>
      </c>
      <c r="G4">
        <f t="shared" ref="G4:G9" si="4">IF((MID($F3,G$2,1))&lt;&gt;"", VALUE(MID($F3,G$2,1)),0)</f>
        <v>8</v>
      </c>
      <c r="H4">
        <f t="shared" ref="H4:H9" si="5">IF((MID($F3,H$2,1))&lt;&gt;"", VALUE(MID($F3,H$2,1)),0)</f>
        <v>0</v>
      </c>
      <c r="I4">
        <f t="shared" ref="I4:I9" si="6">IF((MID($F3,I$2,1))&lt;&gt;"", VALUE(MID($F3,I$2,1)),0)</f>
        <v>0</v>
      </c>
      <c r="J4">
        <f t="shared" ref="J4:J9" si="7">IF((MID($F3,J$2,1))&lt;&gt;"", VALUE(MID($F3,J$2,1)),0)</f>
        <v>0</v>
      </c>
      <c r="L4" s="8" t="s">
        <v>1</v>
      </c>
      <c r="M4" s="18">
        <v>2</v>
      </c>
    </row>
    <row r="5" spans="1:13" x14ac:dyDescent="0.2">
      <c r="C5">
        <v>4</v>
      </c>
      <c r="D5" t="str">
        <f t="shared" si="0"/>
        <v>I</v>
      </c>
      <c r="E5">
        <f t="shared" si="1"/>
        <v>4</v>
      </c>
      <c r="F5">
        <f t="shared" si="3"/>
        <v>8</v>
      </c>
      <c r="G5">
        <f t="shared" si="4"/>
        <v>8</v>
      </c>
      <c r="H5">
        <f t="shared" si="5"/>
        <v>0</v>
      </c>
      <c r="I5">
        <f t="shared" si="6"/>
        <v>0</v>
      </c>
      <c r="J5">
        <f t="shared" si="7"/>
        <v>0</v>
      </c>
      <c r="L5" s="8" t="s">
        <v>2</v>
      </c>
      <c r="M5" s="18">
        <v>3</v>
      </c>
    </row>
    <row r="6" spans="1:13" x14ac:dyDescent="0.2">
      <c r="C6">
        <v>5</v>
      </c>
      <c r="D6" t="str">
        <f t="shared" si="0"/>
        <v>N</v>
      </c>
      <c r="E6">
        <f t="shared" si="1"/>
        <v>1</v>
      </c>
      <c r="F6">
        <f t="shared" si="3"/>
        <v>8</v>
      </c>
      <c r="G6">
        <f t="shared" si="4"/>
        <v>8</v>
      </c>
      <c r="H6">
        <f t="shared" si="5"/>
        <v>0</v>
      </c>
      <c r="I6">
        <f t="shared" si="6"/>
        <v>0</v>
      </c>
      <c r="J6">
        <f t="shared" si="7"/>
        <v>0</v>
      </c>
      <c r="L6" s="8" t="s">
        <v>23</v>
      </c>
      <c r="M6" s="18">
        <v>5</v>
      </c>
    </row>
    <row r="7" spans="1:13" x14ac:dyDescent="0.2">
      <c r="C7">
        <v>6</v>
      </c>
      <c r="D7" t="str">
        <f t="shared" si="0"/>
        <v>D</v>
      </c>
      <c r="E7">
        <f t="shared" si="1"/>
        <v>6</v>
      </c>
      <c r="F7">
        <f t="shared" si="3"/>
        <v>8</v>
      </c>
      <c r="G7">
        <f t="shared" si="4"/>
        <v>8</v>
      </c>
      <c r="H7">
        <f t="shared" si="5"/>
        <v>0</v>
      </c>
      <c r="I7">
        <f t="shared" si="6"/>
        <v>0</v>
      </c>
      <c r="J7">
        <f t="shared" si="7"/>
        <v>0</v>
      </c>
      <c r="L7" s="8" t="s">
        <v>6</v>
      </c>
      <c r="M7" s="18">
        <v>4</v>
      </c>
    </row>
    <row r="8" spans="1:13" x14ac:dyDescent="0.2">
      <c r="C8">
        <v>7</v>
      </c>
      <c r="D8" t="str">
        <f t="shared" si="0"/>
        <v>A</v>
      </c>
      <c r="E8">
        <f t="shared" si="1"/>
        <v>1</v>
      </c>
      <c r="F8">
        <f t="shared" si="3"/>
        <v>8</v>
      </c>
      <c r="G8">
        <f t="shared" si="4"/>
        <v>8</v>
      </c>
      <c r="H8">
        <f t="shared" si="5"/>
        <v>0</v>
      </c>
      <c r="I8">
        <f t="shared" si="6"/>
        <v>0</v>
      </c>
      <c r="J8">
        <f t="shared" si="7"/>
        <v>0</v>
      </c>
      <c r="L8" s="8" t="s">
        <v>3</v>
      </c>
      <c r="M8" s="18">
        <v>6</v>
      </c>
    </row>
    <row r="9" spans="1:13" ht="18.75" thickBot="1" x14ac:dyDescent="0.3">
      <c r="C9">
        <v>8</v>
      </c>
      <c r="D9" t="str">
        <f t="shared" si="0"/>
        <v xml:space="preserve"> </v>
      </c>
      <c r="E9">
        <f t="shared" si="1"/>
        <v>0</v>
      </c>
      <c r="F9" s="38">
        <f t="shared" si="3"/>
        <v>8</v>
      </c>
      <c r="G9">
        <f t="shared" si="4"/>
        <v>8</v>
      </c>
      <c r="H9">
        <f t="shared" si="5"/>
        <v>0</v>
      </c>
      <c r="I9">
        <f t="shared" si="6"/>
        <v>0</v>
      </c>
      <c r="J9">
        <f t="shared" si="7"/>
        <v>0</v>
      </c>
      <c r="L9" s="9" t="s">
        <v>24</v>
      </c>
      <c r="M9" s="19">
        <v>8</v>
      </c>
    </row>
    <row r="10" spans="1:13" x14ac:dyDescent="0.2">
      <c r="C10">
        <v>9</v>
      </c>
      <c r="D10" t="str">
        <f t="shared" si="0"/>
        <v>G</v>
      </c>
      <c r="E10">
        <f t="shared" si="1"/>
        <v>2</v>
      </c>
      <c r="F10" t="s">
        <v>74</v>
      </c>
      <c r="L10" s="7" t="s">
        <v>4</v>
      </c>
      <c r="M10" s="17">
        <v>9</v>
      </c>
    </row>
    <row r="11" spans="1:13" x14ac:dyDescent="0.2">
      <c r="C11">
        <v>10</v>
      </c>
      <c r="D11" t="str">
        <f t="shared" si="0"/>
        <v>R</v>
      </c>
      <c r="E11">
        <f t="shared" si="1"/>
        <v>5</v>
      </c>
      <c r="L11" s="8" t="s">
        <v>5</v>
      </c>
      <c r="M11" s="18">
        <v>1</v>
      </c>
    </row>
    <row r="12" spans="1:13" x14ac:dyDescent="0.2">
      <c r="C12">
        <v>11</v>
      </c>
      <c r="D12" t="str">
        <f t="shared" si="0"/>
        <v>A</v>
      </c>
      <c r="E12">
        <f t="shared" si="1"/>
        <v>1</v>
      </c>
      <c r="L12" s="8" t="s">
        <v>7</v>
      </c>
      <c r="M12" s="18">
        <v>2</v>
      </c>
    </row>
    <row r="13" spans="1:13" x14ac:dyDescent="0.2">
      <c r="C13">
        <v>12</v>
      </c>
      <c r="D13" t="str">
        <f t="shared" si="0"/>
        <v>B</v>
      </c>
      <c r="E13">
        <f t="shared" si="1"/>
        <v>2</v>
      </c>
      <c r="L13" s="8" t="s">
        <v>8</v>
      </c>
      <c r="M13" s="18">
        <v>3</v>
      </c>
    </row>
    <row r="14" spans="1:13" x14ac:dyDescent="0.2">
      <c r="C14">
        <v>13</v>
      </c>
      <c r="D14" t="str">
        <f t="shared" si="0"/>
        <v>A</v>
      </c>
      <c r="E14">
        <f t="shared" si="1"/>
        <v>1</v>
      </c>
      <c r="L14" s="8" t="s">
        <v>9</v>
      </c>
      <c r="M14" s="18">
        <v>4</v>
      </c>
    </row>
    <row r="15" spans="1:13" x14ac:dyDescent="0.2">
      <c r="C15">
        <v>14</v>
      </c>
      <c r="D15" t="str">
        <f t="shared" si="0"/>
        <v>R</v>
      </c>
      <c r="E15">
        <f t="shared" si="1"/>
        <v>5</v>
      </c>
      <c r="L15" s="8" t="s">
        <v>10</v>
      </c>
      <c r="M15" s="18">
        <v>5</v>
      </c>
    </row>
    <row r="16" spans="1:13" x14ac:dyDescent="0.2">
      <c r="C16">
        <v>15</v>
      </c>
      <c r="D16" t="str">
        <f t="shared" si="0"/>
        <v>-</v>
      </c>
      <c r="E16">
        <f t="shared" si="1"/>
        <v>0</v>
      </c>
      <c r="L16" s="8" t="s">
        <v>11</v>
      </c>
      <c r="M16" s="18">
        <v>6</v>
      </c>
    </row>
    <row r="17" spans="3:13" x14ac:dyDescent="0.2">
      <c r="C17">
        <v>16</v>
      </c>
      <c r="D17" t="str">
        <f t="shared" si="0"/>
        <v>K</v>
      </c>
      <c r="E17">
        <f t="shared" si="1"/>
        <v>6</v>
      </c>
      <c r="L17" s="8" t="s">
        <v>12</v>
      </c>
      <c r="M17" s="18">
        <v>7</v>
      </c>
    </row>
    <row r="18" spans="3:13" ht="13.5" thickBot="1" x14ac:dyDescent="0.25">
      <c r="C18">
        <v>17</v>
      </c>
      <c r="D18" t="str">
        <f t="shared" si="0"/>
        <v>I</v>
      </c>
      <c r="E18">
        <f t="shared" si="1"/>
        <v>4</v>
      </c>
      <c r="L18" s="9" t="s">
        <v>13</v>
      </c>
      <c r="M18" s="19">
        <v>9</v>
      </c>
    </row>
    <row r="19" spans="3:13" x14ac:dyDescent="0.2">
      <c r="C19">
        <v>18</v>
      </c>
      <c r="D19" t="str">
        <f t="shared" si="0"/>
        <v>T</v>
      </c>
      <c r="E19">
        <f t="shared" si="1"/>
        <v>8</v>
      </c>
      <c r="L19" s="7" t="s">
        <v>14</v>
      </c>
      <c r="M19" s="17">
        <v>1</v>
      </c>
    </row>
    <row r="20" spans="3:13" x14ac:dyDescent="0.2">
      <c r="C20">
        <v>19</v>
      </c>
      <c r="D20" t="str">
        <f t="shared" si="0"/>
        <v>A</v>
      </c>
      <c r="E20">
        <f t="shared" si="1"/>
        <v>1</v>
      </c>
      <c r="L20" s="8" t="s">
        <v>15</v>
      </c>
      <c r="M20" s="18">
        <v>3</v>
      </c>
    </row>
    <row r="21" spans="3:13" x14ac:dyDescent="0.2">
      <c r="C21">
        <v>20</v>
      </c>
      <c r="D21" t="str">
        <f t="shared" si="0"/>
        <v>R</v>
      </c>
      <c r="E21">
        <f t="shared" si="1"/>
        <v>5</v>
      </c>
      <c r="L21" s="8" t="s">
        <v>16</v>
      </c>
      <c r="M21" s="18">
        <v>4</v>
      </c>
    </row>
    <row r="22" spans="3:13" x14ac:dyDescent="0.2">
      <c r="C22">
        <v>21</v>
      </c>
      <c r="D22" t="str">
        <f t="shared" si="0"/>
        <v>O</v>
      </c>
      <c r="E22">
        <f t="shared" si="1"/>
        <v>3</v>
      </c>
      <c r="L22" s="8" t="s">
        <v>17</v>
      </c>
      <c r="M22" s="18">
        <v>5</v>
      </c>
    </row>
    <row r="23" spans="3:13" x14ac:dyDescent="0.2">
      <c r="C23">
        <v>22</v>
      </c>
      <c r="D23" t="str">
        <f t="shared" si="0"/>
        <v>V</v>
      </c>
      <c r="E23">
        <f t="shared" si="1"/>
        <v>1</v>
      </c>
      <c r="L23" s="8" t="s">
        <v>18</v>
      </c>
      <c r="M23" s="18">
        <v>6</v>
      </c>
    </row>
    <row r="24" spans="3:13" x14ac:dyDescent="0.2">
      <c r="C24">
        <v>23</v>
      </c>
      <c r="D24" t="str">
        <f t="shared" si="0"/>
        <v>I</v>
      </c>
      <c r="E24">
        <f t="shared" si="1"/>
        <v>4</v>
      </c>
      <c r="L24" s="8" t="s">
        <v>25</v>
      </c>
      <c r="M24" s="18">
        <v>7</v>
      </c>
    </row>
    <row r="25" spans="3:13" x14ac:dyDescent="0.2">
      <c r="C25">
        <v>24</v>
      </c>
      <c r="D25" t="str">
        <f t="shared" si="0"/>
        <v>Ć</v>
      </c>
      <c r="E25">
        <f t="shared" si="1"/>
        <v>4</v>
      </c>
      <c r="L25" s="8" t="s">
        <v>19</v>
      </c>
      <c r="M25" s="18">
        <v>8</v>
      </c>
    </row>
    <row r="26" spans="3:13" x14ac:dyDescent="0.2">
      <c r="C26">
        <v>25</v>
      </c>
      <c r="D26" t="str">
        <f t="shared" si="0"/>
        <v/>
      </c>
      <c r="E26">
        <f t="shared" si="1"/>
        <v>0</v>
      </c>
      <c r="L26" s="8" t="s">
        <v>20</v>
      </c>
      <c r="M26" s="18">
        <v>9</v>
      </c>
    </row>
    <row r="27" spans="3:13" ht="13.5" thickBot="1" x14ac:dyDescent="0.25">
      <c r="C27">
        <v>26</v>
      </c>
      <c r="D27" t="str">
        <f t="shared" si="0"/>
        <v/>
      </c>
      <c r="E27">
        <f t="shared" si="1"/>
        <v>0</v>
      </c>
      <c r="L27" s="9" t="s">
        <v>21</v>
      </c>
      <c r="M27" s="19">
        <v>1</v>
      </c>
    </row>
    <row r="28" spans="3:13" x14ac:dyDescent="0.2">
      <c r="C28">
        <v>27</v>
      </c>
      <c r="D28" t="str">
        <f t="shared" si="0"/>
        <v/>
      </c>
      <c r="E28">
        <f t="shared" si="1"/>
        <v>0</v>
      </c>
      <c r="L28" s="7" t="s">
        <v>22</v>
      </c>
      <c r="M28" s="17">
        <v>2</v>
      </c>
    </row>
    <row r="29" spans="3:13" x14ac:dyDescent="0.2">
      <c r="C29">
        <v>28</v>
      </c>
      <c r="D29" t="str">
        <f t="shared" si="0"/>
        <v/>
      </c>
      <c r="E29">
        <f t="shared" si="1"/>
        <v>0</v>
      </c>
      <c r="L29" s="8" t="s">
        <v>26</v>
      </c>
      <c r="M29" s="18">
        <v>3</v>
      </c>
    </row>
    <row r="30" spans="3:13" ht="13.5" thickBot="1" x14ac:dyDescent="0.25">
      <c r="C30">
        <v>29</v>
      </c>
      <c r="D30" t="str">
        <f t="shared" si="0"/>
        <v/>
      </c>
      <c r="E30">
        <f t="shared" si="1"/>
        <v>0</v>
      </c>
      <c r="L30" s="9"/>
      <c r="M30" s="19"/>
    </row>
    <row r="31" spans="3:13" x14ac:dyDescent="0.2">
      <c r="C31">
        <v>30</v>
      </c>
      <c r="D31" t="str">
        <f t="shared" si="0"/>
        <v/>
      </c>
      <c r="E31">
        <f t="shared" si="1"/>
        <v>0</v>
      </c>
    </row>
    <row r="32" spans="3:13" x14ac:dyDescent="0.2">
      <c r="C32">
        <v>31</v>
      </c>
      <c r="D32" t="str">
        <f t="shared" si="0"/>
        <v/>
      </c>
      <c r="E32">
        <f t="shared" si="1"/>
        <v>0</v>
      </c>
    </row>
    <row r="33" spans="3:5" x14ac:dyDescent="0.2">
      <c r="C33">
        <v>32</v>
      </c>
      <c r="D33" t="str">
        <f t="shared" si="0"/>
        <v/>
      </c>
      <c r="E33">
        <f t="shared" si="1"/>
        <v>0</v>
      </c>
    </row>
    <row r="34" spans="3:5" x14ac:dyDescent="0.2">
      <c r="C34">
        <v>33</v>
      </c>
      <c r="D34" t="str">
        <f t="shared" ref="D34:D51" si="8">UPPER(MID(Ime, C34,1))</f>
        <v/>
      </c>
      <c r="E34">
        <f t="shared" si="1"/>
        <v>0</v>
      </c>
    </row>
    <row r="35" spans="3:5" x14ac:dyDescent="0.2">
      <c r="C35">
        <v>34</v>
      </c>
      <c r="D35" t="str">
        <f t="shared" si="8"/>
        <v/>
      </c>
      <c r="E35">
        <f t="shared" si="1"/>
        <v>0</v>
      </c>
    </row>
    <row r="36" spans="3:5" x14ac:dyDescent="0.2">
      <c r="C36">
        <v>35</v>
      </c>
      <c r="D36" t="str">
        <f t="shared" si="8"/>
        <v/>
      </c>
      <c r="E36">
        <f t="shared" si="1"/>
        <v>0</v>
      </c>
    </row>
    <row r="37" spans="3:5" x14ac:dyDescent="0.2">
      <c r="C37">
        <v>36</v>
      </c>
      <c r="D37" t="str">
        <f t="shared" si="8"/>
        <v/>
      </c>
      <c r="E37">
        <f t="shared" si="1"/>
        <v>0</v>
      </c>
    </row>
    <row r="38" spans="3:5" x14ac:dyDescent="0.2">
      <c r="C38">
        <v>37</v>
      </c>
      <c r="D38" t="str">
        <f t="shared" si="8"/>
        <v/>
      </c>
      <c r="E38">
        <f t="shared" si="1"/>
        <v>0</v>
      </c>
    </row>
    <row r="39" spans="3:5" x14ac:dyDescent="0.2">
      <c r="C39">
        <v>38</v>
      </c>
      <c r="D39" t="str">
        <f t="shared" si="8"/>
        <v/>
      </c>
      <c r="E39">
        <f t="shared" si="1"/>
        <v>0</v>
      </c>
    </row>
    <row r="40" spans="3:5" x14ac:dyDescent="0.2">
      <c r="C40">
        <v>39</v>
      </c>
      <c r="D40" t="str">
        <f t="shared" si="8"/>
        <v/>
      </c>
      <c r="E40">
        <f t="shared" si="1"/>
        <v>0</v>
      </c>
    </row>
    <row r="41" spans="3:5" x14ac:dyDescent="0.2">
      <c r="C41">
        <v>40</v>
      </c>
      <c r="D41" t="str">
        <f t="shared" si="8"/>
        <v/>
      </c>
      <c r="E41">
        <f t="shared" si="1"/>
        <v>0</v>
      </c>
    </row>
    <row r="42" spans="3:5" x14ac:dyDescent="0.2">
      <c r="C42">
        <v>41</v>
      </c>
      <c r="D42" t="str">
        <f t="shared" si="8"/>
        <v/>
      </c>
      <c r="E42">
        <f t="shared" si="1"/>
        <v>0</v>
      </c>
    </row>
    <row r="43" spans="3:5" x14ac:dyDescent="0.2">
      <c r="C43">
        <v>42</v>
      </c>
      <c r="D43" t="str">
        <f t="shared" si="8"/>
        <v/>
      </c>
      <c r="E43">
        <f t="shared" si="1"/>
        <v>0</v>
      </c>
    </row>
    <row r="44" spans="3:5" x14ac:dyDescent="0.2">
      <c r="C44">
        <v>43</v>
      </c>
      <c r="D44" t="str">
        <f t="shared" si="8"/>
        <v/>
      </c>
      <c r="E44">
        <f t="shared" si="1"/>
        <v>0</v>
      </c>
    </row>
    <row r="45" spans="3:5" x14ac:dyDescent="0.2">
      <c r="C45">
        <v>44</v>
      </c>
      <c r="D45" t="str">
        <f t="shared" si="8"/>
        <v/>
      </c>
      <c r="E45">
        <f t="shared" si="1"/>
        <v>0</v>
      </c>
    </row>
    <row r="46" spans="3:5" x14ac:dyDescent="0.2">
      <c r="C46">
        <v>45</v>
      </c>
      <c r="D46" t="str">
        <f t="shared" si="8"/>
        <v/>
      </c>
      <c r="E46">
        <f t="shared" si="1"/>
        <v>0</v>
      </c>
    </row>
    <row r="47" spans="3:5" x14ac:dyDescent="0.2">
      <c r="C47">
        <v>46</v>
      </c>
      <c r="D47" t="str">
        <f t="shared" si="8"/>
        <v/>
      </c>
      <c r="E47">
        <f t="shared" si="1"/>
        <v>0</v>
      </c>
    </row>
    <row r="48" spans="3:5" x14ac:dyDescent="0.2">
      <c r="C48">
        <v>47</v>
      </c>
      <c r="D48" t="str">
        <f t="shared" si="8"/>
        <v/>
      </c>
      <c r="E48">
        <f t="shared" si="1"/>
        <v>0</v>
      </c>
    </row>
    <row r="49" spans="3:5" x14ac:dyDescent="0.2">
      <c r="C49">
        <v>48</v>
      </c>
      <c r="D49" t="str">
        <f t="shared" si="8"/>
        <v/>
      </c>
      <c r="E49">
        <f t="shared" si="1"/>
        <v>0</v>
      </c>
    </row>
    <row r="50" spans="3:5" x14ac:dyDescent="0.2">
      <c r="C50">
        <v>49</v>
      </c>
      <c r="D50" t="str">
        <f t="shared" si="8"/>
        <v/>
      </c>
      <c r="E50">
        <f t="shared" si="1"/>
        <v>0</v>
      </c>
    </row>
    <row r="51" spans="3:5" x14ac:dyDescent="0.2">
      <c r="C51">
        <v>50</v>
      </c>
      <c r="D51" t="str">
        <f t="shared" si="8"/>
        <v/>
      </c>
      <c r="E51">
        <f t="shared" si="1"/>
        <v>0</v>
      </c>
    </row>
  </sheetData>
  <sortState ref="L2:M51">
    <sortCondition ref="L2:L51"/>
  </sortState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"/>
  <sheetViews>
    <sheetView workbookViewId="0">
      <selection activeCell="F2" sqref="F2"/>
    </sheetView>
  </sheetViews>
  <sheetFormatPr defaultRowHeight="12.75" x14ac:dyDescent="0.2"/>
  <cols>
    <col min="1" max="1" width="3.125" style="81" bestFit="1" customWidth="1"/>
    <col min="2" max="2" width="1.875" style="81" bestFit="1" customWidth="1"/>
    <col min="3" max="3" width="1.25" style="81" customWidth="1"/>
    <col min="4" max="4" width="1.625" style="81" customWidth="1"/>
    <col min="5" max="5" width="2" style="81" customWidth="1"/>
    <col min="6" max="6" width="23.875" style="81" customWidth="1"/>
    <col min="7" max="11" width="1.875" style="95" bestFit="1" customWidth="1"/>
    <col min="12" max="12" width="2" style="95" bestFit="1" customWidth="1"/>
    <col min="13" max="15" width="1.875" style="95" bestFit="1" customWidth="1"/>
    <col min="16" max="16" width="2" style="95" bestFit="1" customWidth="1"/>
    <col min="17" max="20" width="1.875" style="95" bestFit="1" customWidth="1"/>
    <col min="21" max="25" width="1.875" style="81" bestFit="1" customWidth="1"/>
    <col min="26" max="62" width="2.5" style="81" customWidth="1"/>
    <col min="63" max="256" width="9" style="81"/>
    <col min="257" max="257" width="3.125" style="81" bestFit="1" customWidth="1"/>
    <col min="258" max="258" width="1.875" style="81" bestFit="1" customWidth="1"/>
    <col min="259" max="259" width="1.25" style="81" customWidth="1"/>
    <col min="260" max="260" width="1.625" style="81" customWidth="1"/>
    <col min="261" max="261" width="2" style="81" customWidth="1"/>
    <col min="262" max="262" width="23.875" style="81" customWidth="1"/>
    <col min="263" max="267" width="1.875" style="81" bestFit="1" customWidth="1"/>
    <col min="268" max="268" width="2" style="81" bestFit="1" customWidth="1"/>
    <col min="269" max="271" width="1.875" style="81" bestFit="1" customWidth="1"/>
    <col min="272" max="272" width="2" style="81" bestFit="1" customWidth="1"/>
    <col min="273" max="281" width="1.875" style="81" bestFit="1" customWidth="1"/>
    <col min="282" max="318" width="2.5" style="81" customWidth="1"/>
    <col min="319" max="512" width="9" style="81"/>
    <col min="513" max="513" width="3.125" style="81" bestFit="1" customWidth="1"/>
    <col min="514" max="514" width="1.875" style="81" bestFit="1" customWidth="1"/>
    <col min="515" max="515" width="1.25" style="81" customWidth="1"/>
    <col min="516" max="516" width="1.625" style="81" customWidth="1"/>
    <col min="517" max="517" width="2" style="81" customWidth="1"/>
    <col min="518" max="518" width="23.875" style="81" customWidth="1"/>
    <col min="519" max="523" width="1.875" style="81" bestFit="1" customWidth="1"/>
    <col min="524" max="524" width="2" style="81" bestFit="1" customWidth="1"/>
    <col min="525" max="527" width="1.875" style="81" bestFit="1" customWidth="1"/>
    <col min="528" max="528" width="2" style="81" bestFit="1" customWidth="1"/>
    <col min="529" max="537" width="1.875" style="81" bestFit="1" customWidth="1"/>
    <col min="538" max="574" width="2.5" style="81" customWidth="1"/>
    <col min="575" max="768" width="9" style="81"/>
    <col min="769" max="769" width="3.125" style="81" bestFit="1" customWidth="1"/>
    <col min="770" max="770" width="1.875" style="81" bestFit="1" customWidth="1"/>
    <col min="771" max="771" width="1.25" style="81" customWidth="1"/>
    <col min="772" max="772" width="1.625" style="81" customWidth="1"/>
    <col min="773" max="773" width="2" style="81" customWidth="1"/>
    <col min="774" max="774" width="23.875" style="81" customWidth="1"/>
    <col min="775" max="779" width="1.875" style="81" bestFit="1" customWidth="1"/>
    <col min="780" max="780" width="2" style="81" bestFit="1" customWidth="1"/>
    <col min="781" max="783" width="1.875" style="81" bestFit="1" customWidth="1"/>
    <col min="784" max="784" width="2" style="81" bestFit="1" customWidth="1"/>
    <col min="785" max="793" width="1.875" style="81" bestFit="1" customWidth="1"/>
    <col min="794" max="830" width="2.5" style="81" customWidth="1"/>
    <col min="831" max="1024" width="9" style="81"/>
    <col min="1025" max="1025" width="3.125" style="81" bestFit="1" customWidth="1"/>
    <col min="1026" max="1026" width="1.875" style="81" bestFit="1" customWidth="1"/>
    <col min="1027" max="1027" width="1.25" style="81" customWidth="1"/>
    <col min="1028" max="1028" width="1.625" style="81" customWidth="1"/>
    <col min="1029" max="1029" width="2" style="81" customWidth="1"/>
    <col min="1030" max="1030" width="23.875" style="81" customWidth="1"/>
    <col min="1031" max="1035" width="1.875" style="81" bestFit="1" customWidth="1"/>
    <col min="1036" max="1036" width="2" style="81" bestFit="1" customWidth="1"/>
    <col min="1037" max="1039" width="1.875" style="81" bestFit="1" customWidth="1"/>
    <col min="1040" max="1040" width="2" style="81" bestFit="1" customWidth="1"/>
    <col min="1041" max="1049" width="1.875" style="81" bestFit="1" customWidth="1"/>
    <col min="1050" max="1086" width="2.5" style="81" customWidth="1"/>
    <col min="1087" max="1280" width="9" style="81"/>
    <col min="1281" max="1281" width="3.125" style="81" bestFit="1" customWidth="1"/>
    <col min="1282" max="1282" width="1.875" style="81" bestFit="1" customWidth="1"/>
    <col min="1283" max="1283" width="1.25" style="81" customWidth="1"/>
    <col min="1284" max="1284" width="1.625" style="81" customWidth="1"/>
    <col min="1285" max="1285" width="2" style="81" customWidth="1"/>
    <col min="1286" max="1286" width="23.875" style="81" customWidth="1"/>
    <col min="1287" max="1291" width="1.875" style="81" bestFit="1" customWidth="1"/>
    <col min="1292" max="1292" width="2" style="81" bestFit="1" customWidth="1"/>
    <col min="1293" max="1295" width="1.875" style="81" bestFit="1" customWidth="1"/>
    <col min="1296" max="1296" width="2" style="81" bestFit="1" customWidth="1"/>
    <col min="1297" max="1305" width="1.875" style="81" bestFit="1" customWidth="1"/>
    <col min="1306" max="1342" width="2.5" style="81" customWidth="1"/>
    <col min="1343" max="1536" width="9" style="81"/>
    <col min="1537" max="1537" width="3.125" style="81" bestFit="1" customWidth="1"/>
    <col min="1538" max="1538" width="1.875" style="81" bestFit="1" customWidth="1"/>
    <col min="1539" max="1539" width="1.25" style="81" customWidth="1"/>
    <col min="1540" max="1540" width="1.625" style="81" customWidth="1"/>
    <col min="1541" max="1541" width="2" style="81" customWidth="1"/>
    <col min="1542" max="1542" width="23.875" style="81" customWidth="1"/>
    <col min="1543" max="1547" width="1.875" style="81" bestFit="1" customWidth="1"/>
    <col min="1548" max="1548" width="2" style="81" bestFit="1" customWidth="1"/>
    <col min="1549" max="1551" width="1.875" style="81" bestFit="1" customWidth="1"/>
    <col min="1552" max="1552" width="2" style="81" bestFit="1" customWidth="1"/>
    <col min="1553" max="1561" width="1.875" style="81" bestFit="1" customWidth="1"/>
    <col min="1562" max="1598" width="2.5" style="81" customWidth="1"/>
    <col min="1599" max="1792" width="9" style="81"/>
    <col min="1793" max="1793" width="3.125" style="81" bestFit="1" customWidth="1"/>
    <col min="1794" max="1794" width="1.875" style="81" bestFit="1" customWidth="1"/>
    <col min="1795" max="1795" width="1.25" style="81" customWidth="1"/>
    <col min="1796" max="1796" width="1.625" style="81" customWidth="1"/>
    <col min="1797" max="1797" width="2" style="81" customWidth="1"/>
    <col min="1798" max="1798" width="23.875" style="81" customWidth="1"/>
    <col min="1799" max="1803" width="1.875" style="81" bestFit="1" customWidth="1"/>
    <col min="1804" max="1804" width="2" style="81" bestFit="1" customWidth="1"/>
    <col min="1805" max="1807" width="1.875" style="81" bestFit="1" customWidth="1"/>
    <col min="1808" max="1808" width="2" style="81" bestFit="1" customWidth="1"/>
    <col min="1809" max="1817" width="1.875" style="81" bestFit="1" customWidth="1"/>
    <col min="1818" max="1854" width="2.5" style="81" customWidth="1"/>
    <col min="1855" max="2048" width="9" style="81"/>
    <col min="2049" max="2049" width="3.125" style="81" bestFit="1" customWidth="1"/>
    <col min="2050" max="2050" width="1.875" style="81" bestFit="1" customWidth="1"/>
    <col min="2051" max="2051" width="1.25" style="81" customWidth="1"/>
    <col min="2052" max="2052" width="1.625" style="81" customWidth="1"/>
    <col min="2053" max="2053" width="2" style="81" customWidth="1"/>
    <col min="2054" max="2054" width="23.875" style="81" customWidth="1"/>
    <col min="2055" max="2059" width="1.875" style="81" bestFit="1" customWidth="1"/>
    <col min="2060" max="2060" width="2" style="81" bestFit="1" customWidth="1"/>
    <col min="2061" max="2063" width="1.875" style="81" bestFit="1" customWidth="1"/>
    <col min="2064" max="2064" width="2" style="81" bestFit="1" customWidth="1"/>
    <col min="2065" max="2073" width="1.875" style="81" bestFit="1" customWidth="1"/>
    <col min="2074" max="2110" width="2.5" style="81" customWidth="1"/>
    <col min="2111" max="2304" width="9" style="81"/>
    <col min="2305" max="2305" width="3.125" style="81" bestFit="1" customWidth="1"/>
    <col min="2306" max="2306" width="1.875" style="81" bestFit="1" customWidth="1"/>
    <col min="2307" max="2307" width="1.25" style="81" customWidth="1"/>
    <col min="2308" max="2308" width="1.625" style="81" customWidth="1"/>
    <col min="2309" max="2309" width="2" style="81" customWidth="1"/>
    <col min="2310" max="2310" width="23.875" style="81" customWidth="1"/>
    <col min="2311" max="2315" width="1.875" style="81" bestFit="1" customWidth="1"/>
    <col min="2316" max="2316" width="2" style="81" bestFit="1" customWidth="1"/>
    <col min="2317" max="2319" width="1.875" style="81" bestFit="1" customWidth="1"/>
    <col min="2320" max="2320" width="2" style="81" bestFit="1" customWidth="1"/>
    <col min="2321" max="2329" width="1.875" style="81" bestFit="1" customWidth="1"/>
    <col min="2330" max="2366" width="2.5" style="81" customWidth="1"/>
    <col min="2367" max="2560" width="9" style="81"/>
    <col min="2561" max="2561" width="3.125" style="81" bestFit="1" customWidth="1"/>
    <col min="2562" max="2562" width="1.875" style="81" bestFit="1" customWidth="1"/>
    <col min="2563" max="2563" width="1.25" style="81" customWidth="1"/>
    <col min="2564" max="2564" width="1.625" style="81" customWidth="1"/>
    <col min="2565" max="2565" width="2" style="81" customWidth="1"/>
    <col min="2566" max="2566" width="23.875" style="81" customWidth="1"/>
    <col min="2567" max="2571" width="1.875" style="81" bestFit="1" customWidth="1"/>
    <col min="2572" max="2572" width="2" style="81" bestFit="1" customWidth="1"/>
    <col min="2573" max="2575" width="1.875" style="81" bestFit="1" customWidth="1"/>
    <col min="2576" max="2576" width="2" style="81" bestFit="1" customWidth="1"/>
    <col min="2577" max="2585" width="1.875" style="81" bestFit="1" customWidth="1"/>
    <col min="2586" max="2622" width="2.5" style="81" customWidth="1"/>
    <col min="2623" max="2816" width="9" style="81"/>
    <col min="2817" max="2817" width="3.125" style="81" bestFit="1" customWidth="1"/>
    <col min="2818" max="2818" width="1.875" style="81" bestFit="1" customWidth="1"/>
    <col min="2819" max="2819" width="1.25" style="81" customWidth="1"/>
    <col min="2820" max="2820" width="1.625" style="81" customWidth="1"/>
    <col min="2821" max="2821" width="2" style="81" customWidth="1"/>
    <col min="2822" max="2822" width="23.875" style="81" customWidth="1"/>
    <col min="2823" max="2827" width="1.875" style="81" bestFit="1" customWidth="1"/>
    <col min="2828" max="2828" width="2" style="81" bestFit="1" customWidth="1"/>
    <col min="2829" max="2831" width="1.875" style="81" bestFit="1" customWidth="1"/>
    <col min="2832" max="2832" width="2" style="81" bestFit="1" customWidth="1"/>
    <col min="2833" max="2841" width="1.875" style="81" bestFit="1" customWidth="1"/>
    <col min="2842" max="2878" width="2.5" style="81" customWidth="1"/>
    <col min="2879" max="3072" width="9" style="81"/>
    <col min="3073" max="3073" width="3.125" style="81" bestFit="1" customWidth="1"/>
    <col min="3074" max="3074" width="1.875" style="81" bestFit="1" customWidth="1"/>
    <col min="3075" max="3075" width="1.25" style="81" customWidth="1"/>
    <col min="3076" max="3076" width="1.625" style="81" customWidth="1"/>
    <col min="3077" max="3077" width="2" style="81" customWidth="1"/>
    <col min="3078" max="3078" width="23.875" style="81" customWidth="1"/>
    <col min="3079" max="3083" width="1.875" style="81" bestFit="1" customWidth="1"/>
    <col min="3084" max="3084" width="2" style="81" bestFit="1" customWidth="1"/>
    <col min="3085" max="3087" width="1.875" style="81" bestFit="1" customWidth="1"/>
    <col min="3088" max="3088" width="2" style="81" bestFit="1" customWidth="1"/>
    <col min="3089" max="3097" width="1.875" style="81" bestFit="1" customWidth="1"/>
    <col min="3098" max="3134" width="2.5" style="81" customWidth="1"/>
    <col min="3135" max="3328" width="9" style="81"/>
    <col min="3329" max="3329" width="3.125" style="81" bestFit="1" customWidth="1"/>
    <col min="3330" max="3330" width="1.875" style="81" bestFit="1" customWidth="1"/>
    <col min="3331" max="3331" width="1.25" style="81" customWidth="1"/>
    <col min="3332" max="3332" width="1.625" style="81" customWidth="1"/>
    <col min="3333" max="3333" width="2" style="81" customWidth="1"/>
    <col min="3334" max="3334" width="23.875" style="81" customWidth="1"/>
    <col min="3335" max="3339" width="1.875" style="81" bestFit="1" customWidth="1"/>
    <col min="3340" max="3340" width="2" style="81" bestFit="1" customWidth="1"/>
    <col min="3341" max="3343" width="1.875" style="81" bestFit="1" customWidth="1"/>
    <col min="3344" max="3344" width="2" style="81" bestFit="1" customWidth="1"/>
    <col min="3345" max="3353" width="1.875" style="81" bestFit="1" customWidth="1"/>
    <col min="3354" max="3390" width="2.5" style="81" customWidth="1"/>
    <col min="3391" max="3584" width="9" style="81"/>
    <col min="3585" max="3585" width="3.125" style="81" bestFit="1" customWidth="1"/>
    <col min="3586" max="3586" width="1.875" style="81" bestFit="1" customWidth="1"/>
    <col min="3587" max="3587" width="1.25" style="81" customWidth="1"/>
    <col min="3588" max="3588" width="1.625" style="81" customWidth="1"/>
    <col min="3589" max="3589" width="2" style="81" customWidth="1"/>
    <col min="3590" max="3590" width="23.875" style="81" customWidth="1"/>
    <col min="3591" max="3595" width="1.875" style="81" bestFit="1" customWidth="1"/>
    <col min="3596" max="3596" width="2" style="81" bestFit="1" customWidth="1"/>
    <col min="3597" max="3599" width="1.875" style="81" bestFit="1" customWidth="1"/>
    <col min="3600" max="3600" width="2" style="81" bestFit="1" customWidth="1"/>
    <col min="3601" max="3609" width="1.875" style="81" bestFit="1" customWidth="1"/>
    <col min="3610" max="3646" width="2.5" style="81" customWidth="1"/>
    <col min="3647" max="3840" width="9" style="81"/>
    <col min="3841" max="3841" width="3.125" style="81" bestFit="1" customWidth="1"/>
    <col min="3842" max="3842" width="1.875" style="81" bestFit="1" customWidth="1"/>
    <col min="3843" max="3843" width="1.25" style="81" customWidth="1"/>
    <col min="3844" max="3844" width="1.625" style="81" customWidth="1"/>
    <col min="3845" max="3845" width="2" style="81" customWidth="1"/>
    <col min="3846" max="3846" width="23.875" style="81" customWidth="1"/>
    <col min="3847" max="3851" width="1.875" style="81" bestFit="1" customWidth="1"/>
    <col min="3852" max="3852" width="2" style="81" bestFit="1" customWidth="1"/>
    <col min="3853" max="3855" width="1.875" style="81" bestFit="1" customWidth="1"/>
    <col min="3856" max="3856" width="2" style="81" bestFit="1" customWidth="1"/>
    <col min="3857" max="3865" width="1.875" style="81" bestFit="1" customWidth="1"/>
    <col min="3866" max="3902" width="2.5" style="81" customWidth="1"/>
    <col min="3903" max="4096" width="9" style="81"/>
    <col min="4097" max="4097" width="3.125" style="81" bestFit="1" customWidth="1"/>
    <col min="4098" max="4098" width="1.875" style="81" bestFit="1" customWidth="1"/>
    <col min="4099" max="4099" width="1.25" style="81" customWidth="1"/>
    <col min="4100" max="4100" width="1.625" style="81" customWidth="1"/>
    <col min="4101" max="4101" width="2" style="81" customWidth="1"/>
    <col min="4102" max="4102" width="23.875" style="81" customWidth="1"/>
    <col min="4103" max="4107" width="1.875" style="81" bestFit="1" customWidth="1"/>
    <col min="4108" max="4108" width="2" style="81" bestFit="1" customWidth="1"/>
    <col min="4109" max="4111" width="1.875" style="81" bestFit="1" customWidth="1"/>
    <col min="4112" max="4112" width="2" style="81" bestFit="1" customWidth="1"/>
    <col min="4113" max="4121" width="1.875" style="81" bestFit="1" customWidth="1"/>
    <col min="4122" max="4158" width="2.5" style="81" customWidth="1"/>
    <col min="4159" max="4352" width="9" style="81"/>
    <col min="4353" max="4353" width="3.125" style="81" bestFit="1" customWidth="1"/>
    <col min="4354" max="4354" width="1.875" style="81" bestFit="1" customWidth="1"/>
    <col min="4355" max="4355" width="1.25" style="81" customWidth="1"/>
    <col min="4356" max="4356" width="1.625" style="81" customWidth="1"/>
    <col min="4357" max="4357" width="2" style="81" customWidth="1"/>
    <col min="4358" max="4358" width="23.875" style="81" customWidth="1"/>
    <col min="4359" max="4363" width="1.875" style="81" bestFit="1" customWidth="1"/>
    <col min="4364" max="4364" width="2" style="81" bestFit="1" customWidth="1"/>
    <col min="4365" max="4367" width="1.875" style="81" bestFit="1" customWidth="1"/>
    <col min="4368" max="4368" width="2" style="81" bestFit="1" customWidth="1"/>
    <col min="4369" max="4377" width="1.875" style="81" bestFit="1" customWidth="1"/>
    <col min="4378" max="4414" width="2.5" style="81" customWidth="1"/>
    <col min="4415" max="4608" width="9" style="81"/>
    <col min="4609" max="4609" width="3.125" style="81" bestFit="1" customWidth="1"/>
    <col min="4610" max="4610" width="1.875" style="81" bestFit="1" customWidth="1"/>
    <col min="4611" max="4611" width="1.25" style="81" customWidth="1"/>
    <col min="4612" max="4612" width="1.625" style="81" customWidth="1"/>
    <col min="4613" max="4613" width="2" style="81" customWidth="1"/>
    <col min="4614" max="4614" width="23.875" style="81" customWidth="1"/>
    <col min="4615" max="4619" width="1.875" style="81" bestFit="1" customWidth="1"/>
    <col min="4620" max="4620" width="2" style="81" bestFit="1" customWidth="1"/>
    <col min="4621" max="4623" width="1.875" style="81" bestFit="1" customWidth="1"/>
    <col min="4624" max="4624" width="2" style="81" bestFit="1" customWidth="1"/>
    <col min="4625" max="4633" width="1.875" style="81" bestFit="1" customWidth="1"/>
    <col min="4634" max="4670" width="2.5" style="81" customWidth="1"/>
    <col min="4671" max="4864" width="9" style="81"/>
    <col min="4865" max="4865" width="3.125" style="81" bestFit="1" customWidth="1"/>
    <col min="4866" max="4866" width="1.875" style="81" bestFit="1" customWidth="1"/>
    <col min="4867" max="4867" width="1.25" style="81" customWidth="1"/>
    <col min="4868" max="4868" width="1.625" style="81" customWidth="1"/>
    <col min="4869" max="4869" width="2" style="81" customWidth="1"/>
    <col min="4870" max="4870" width="23.875" style="81" customWidth="1"/>
    <col min="4871" max="4875" width="1.875" style="81" bestFit="1" customWidth="1"/>
    <col min="4876" max="4876" width="2" style="81" bestFit="1" customWidth="1"/>
    <col min="4877" max="4879" width="1.875" style="81" bestFit="1" customWidth="1"/>
    <col min="4880" max="4880" width="2" style="81" bestFit="1" customWidth="1"/>
    <col min="4881" max="4889" width="1.875" style="81" bestFit="1" customWidth="1"/>
    <col min="4890" max="4926" width="2.5" style="81" customWidth="1"/>
    <col min="4927" max="5120" width="9" style="81"/>
    <col min="5121" max="5121" width="3.125" style="81" bestFit="1" customWidth="1"/>
    <col min="5122" max="5122" width="1.875" style="81" bestFit="1" customWidth="1"/>
    <col min="5123" max="5123" width="1.25" style="81" customWidth="1"/>
    <col min="5124" max="5124" width="1.625" style="81" customWidth="1"/>
    <col min="5125" max="5125" width="2" style="81" customWidth="1"/>
    <col min="5126" max="5126" width="23.875" style="81" customWidth="1"/>
    <col min="5127" max="5131" width="1.875" style="81" bestFit="1" customWidth="1"/>
    <col min="5132" max="5132" width="2" style="81" bestFit="1" customWidth="1"/>
    <col min="5133" max="5135" width="1.875" style="81" bestFit="1" customWidth="1"/>
    <col min="5136" max="5136" width="2" style="81" bestFit="1" customWidth="1"/>
    <col min="5137" max="5145" width="1.875" style="81" bestFit="1" customWidth="1"/>
    <col min="5146" max="5182" width="2.5" style="81" customWidth="1"/>
    <col min="5183" max="5376" width="9" style="81"/>
    <col min="5377" max="5377" width="3.125" style="81" bestFit="1" customWidth="1"/>
    <col min="5378" max="5378" width="1.875" style="81" bestFit="1" customWidth="1"/>
    <col min="5379" max="5379" width="1.25" style="81" customWidth="1"/>
    <col min="5380" max="5380" width="1.625" style="81" customWidth="1"/>
    <col min="5381" max="5381" width="2" style="81" customWidth="1"/>
    <col min="5382" max="5382" width="23.875" style="81" customWidth="1"/>
    <col min="5383" max="5387" width="1.875" style="81" bestFit="1" customWidth="1"/>
    <col min="5388" max="5388" width="2" style="81" bestFit="1" customWidth="1"/>
    <col min="5389" max="5391" width="1.875" style="81" bestFit="1" customWidth="1"/>
    <col min="5392" max="5392" width="2" style="81" bestFit="1" customWidth="1"/>
    <col min="5393" max="5401" width="1.875" style="81" bestFit="1" customWidth="1"/>
    <col min="5402" max="5438" width="2.5" style="81" customWidth="1"/>
    <col min="5439" max="5632" width="9" style="81"/>
    <col min="5633" max="5633" width="3.125" style="81" bestFit="1" customWidth="1"/>
    <col min="5634" max="5634" width="1.875" style="81" bestFit="1" customWidth="1"/>
    <col min="5635" max="5635" width="1.25" style="81" customWidth="1"/>
    <col min="5636" max="5636" width="1.625" style="81" customWidth="1"/>
    <col min="5637" max="5637" width="2" style="81" customWidth="1"/>
    <col min="5638" max="5638" width="23.875" style="81" customWidth="1"/>
    <col min="5639" max="5643" width="1.875" style="81" bestFit="1" customWidth="1"/>
    <col min="5644" max="5644" width="2" style="81" bestFit="1" customWidth="1"/>
    <col min="5645" max="5647" width="1.875" style="81" bestFit="1" customWidth="1"/>
    <col min="5648" max="5648" width="2" style="81" bestFit="1" customWidth="1"/>
    <col min="5649" max="5657" width="1.875" style="81" bestFit="1" customWidth="1"/>
    <col min="5658" max="5694" width="2.5" style="81" customWidth="1"/>
    <col min="5695" max="5888" width="9" style="81"/>
    <col min="5889" max="5889" width="3.125" style="81" bestFit="1" customWidth="1"/>
    <col min="5890" max="5890" width="1.875" style="81" bestFit="1" customWidth="1"/>
    <col min="5891" max="5891" width="1.25" style="81" customWidth="1"/>
    <col min="5892" max="5892" width="1.625" style="81" customWidth="1"/>
    <col min="5893" max="5893" width="2" style="81" customWidth="1"/>
    <col min="5894" max="5894" width="23.875" style="81" customWidth="1"/>
    <col min="5895" max="5899" width="1.875" style="81" bestFit="1" customWidth="1"/>
    <col min="5900" max="5900" width="2" style="81" bestFit="1" customWidth="1"/>
    <col min="5901" max="5903" width="1.875" style="81" bestFit="1" customWidth="1"/>
    <col min="5904" max="5904" width="2" style="81" bestFit="1" customWidth="1"/>
    <col min="5905" max="5913" width="1.875" style="81" bestFit="1" customWidth="1"/>
    <col min="5914" max="5950" width="2.5" style="81" customWidth="1"/>
    <col min="5951" max="6144" width="9" style="81"/>
    <col min="6145" max="6145" width="3.125" style="81" bestFit="1" customWidth="1"/>
    <col min="6146" max="6146" width="1.875" style="81" bestFit="1" customWidth="1"/>
    <col min="6147" max="6147" width="1.25" style="81" customWidth="1"/>
    <col min="6148" max="6148" width="1.625" style="81" customWidth="1"/>
    <col min="6149" max="6149" width="2" style="81" customWidth="1"/>
    <col min="6150" max="6150" width="23.875" style="81" customWidth="1"/>
    <col min="6151" max="6155" width="1.875" style="81" bestFit="1" customWidth="1"/>
    <col min="6156" max="6156" width="2" style="81" bestFit="1" customWidth="1"/>
    <col min="6157" max="6159" width="1.875" style="81" bestFit="1" customWidth="1"/>
    <col min="6160" max="6160" width="2" style="81" bestFit="1" customWidth="1"/>
    <col min="6161" max="6169" width="1.875" style="81" bestFit="1" customWidth="1"/>
    <col min="6170" max="6206" width="2.5" style="81" customWidth="1"/>
    <col min="6207" max="6400" width="9" style="81"/>
    <col min="6401" max="6401" width="3.125" style="81" bestFit="1" customWidth="1"/>
    <col min="6402" max="6402" width="1.875" style="81" bestFit="1" customWidth="1"/>
    <col min="6403" max="6403" width="1.25" style="81" customWidth="1"/>
    <col min="6404" max="6404" width="1.625" style="81" customWidth="1"/>
    <col min="6405" max="6405" width="2" style="81" customWidth="1"/>
    <col min="6406" max="6406" width="23.875" style="81" customWidth="1"/>
    <col min="6407" max="6411" width="1.875" style="81" bestFit="1" customWidth="1"/>
    <col min="6412" max="6412" width="2" style="81" bestFit="1" customWidth="1"/>
    <col min="6413" max="6415" width="1.875" style="81" bestFit="1" customWidth="1"/>
    <col min="6416" max="6416" width="2" style="81" bestFit="1" customWidth="1"/>
    <col min="6417" max="6425" width="1.875" style="81" bestFit="1" customWidth="1"/>
    <col min="6426" max="6462" width="2.5" style="81" customWidth="1"/>
    <col min="6463" max="6656" width="9" style="81"/>
    <col min="6657" max="6657" width="3.125" style="81" bestFit="1" customWidth="1"/>
    <col min="6658" max="6658" width="1.875" style="81" bestFit="1" customWidth="1"/>
    <col min="6659" max="6659" width="1.25" style="81" customWidth="1"/>
    <col min="6660" max="6660" width="1.625" style="81" customWidth="1"/>
    <col min="6661" max="6661" width="2" style="81" customWidth="1"/>
    <col min="6662" max="6662" width="23.875" style="81" customWidth="1"/>
    <col min="6663" max="6667" width="1.875" style="81" bestFit="1" customWidth="1"/>
    <col min="6668" max="6668" width="2" style="81" bestFit="1" customWidth="1"/>
    <col min="6669" max="6671" width="1.875" style="81" bestFit="1" customWidth="1"/>
    <col min="6672" max="6672" width="2" style="81" bestFit="1" customWidth="1"/>
    <col min="6673" max="6681" width="1.875" style="81" bestFit="1" customWidth="1"/>
    <col min="6682" max="6718" width="2.5" style="81" customWidth="1"/>
    <col min="6719" max="6912" width="9" style="81"/>
    <col min="6913" max="6913" width="3.125" style="81" bestFit="1" customWidth="1"/>
    <col min="6914" max="6914" width="1.875" style="81" bestFit="1" customWidth="1"/>
    <col min="6915" max="6915" width="1.25" style="81" customWidth="1"/>
    <col min="6916" max="6916" width="1.625" style="81" customWidth="1"/>
    <col min="6917" max="6917" width="2" style="81" customWidth="1"/>
    <col min="6918" max="6918" width="23.875" style="81" customWidth="1"/>
    <col min="6919" max="6923" width="1.875" style="81" bestFit="1" customWidth="1"/>
    <col min="6924" max="6924" width="2" style="81" bestFit="1" customWidth="1"/>
    <col min="6925" max="6927" width="1.875" style="81" bestFit="1" customWidth="1"/>
    <col min="6928" max="6928" width="2" style="81" bestFit="1" customWidth="1"/>
    <col min="6929" max="6937" width="1.875" style="81" bestFit="1" customWidth="1"/>
    <col min="6938" max="6974" width="2.5" style="81" customWidth="1"/>
    <col min="6975" max="7168" width="9" style="81"/>
    <col min="7169" max="7169" width="3.125" style="81" bestFit="1" customWidth="1"/>
    <col min="7170" max="7170" width="1.875" style="81" bestFit="1" customWidth="1"/>
    <col min="7171" max="7171" width="1.25" style="81" customWidth="1"/>
    <col min="7172" max="7172" width="1.625" style="81" customWidth="1"/>
    <col min="7173" max="7173" width="2" style="81" customWidth="1"/>
    <col min="7174" max="7174" width="23.875" style="81" customWidth="1"/>
    <col min="7175" max="7179" width="1.875" style="81" bestFit="1" customWidth="1"/>
    <col min="7180" max="7180" width="2" style="81" bestFit="1" customWidth="1"/>
    <col min="7181" max="7183" width="1.875" style="81" bestFit="1" customWidth="1"/>
    <col min="7184" max="7184" width="2" style="81" bestFit="1" customWidth="1"/>
    <col min="7185" max="7193" width="1.875" style="81" bestFit="1" customWidth="1"/>
    <col min="7194" max="7230" width="2.5" style="81" customWidth="1"/>
    <col min="7231" max="7424" width="9" style="81"/>
    <col min="7425" max="7425" width="3.125" style="81" bestFit="1" customWidth="1"/>
    <col min="7426" max="7426" width="1.875" style="81" bestFit="1" customWidth="1"/>
    <col min="7427" max="7427" width="1.25" style="81" customWidth="1"/>
    <col min="7428" max="7428" width="1.625" style="81" customWidth="1"/>
    <col min="7429" max="7429" width="2" style="81" customWidth="1"/>
    <col min="7430" max="7430" width="23.875" style="81" customWidth="1"/>
    <col min="7431" max="7435" width="1.875" style="81" bestFit="1" customWidth="1"/>
    <col min="7436" max="7436" width="2" style="81" bestFit="1" customWidth="1"/>
    <col min="7437" max="7439" width="1.875" style="81" bestFit="1" customWidth="1"/>
    <col min="7440" max="7440" width="2" style="81" bestFit="1" customWidth="1"/>
    <col min="7441" max="7449" width="1.875" style="81" bestFit="1" customWidth="1"/>
    <col min="7450" max="7486" width="2.5" style="81" customWidth="1"/>
    <col min="7487" max="7680" width="9" style="81"/>
    <col min="7681" max="7681" width="3.125" style="81" bestFit="1" customWidth="1"/>
    <col min="7682" max="7682" width="1.875" style="81" bestFit="1" customWidth="1"/>
    <col min="7683" max="7683" width="1.25" style="81" customWidth="1"/>
    <col min="7684" max="7684" width="1.625" style="81" customWidth="1"/>
    <col min="7685" max="7685" width="2" style="81" customWidth="1"/>
    <col min="7686" max="7686" width="23.875" style="81" customWidth="1"/>
    <col min="7687" max="7691" width="1.875" style="81" bestFit="1" customWidth="1"/>
    <col min="7692" max="7692" width="2" style="81" bestFit="1" customWidth="1"/>
    <col min="7693" max="7695" width="1.875" style="81" bestFit="1" customWidth="1"/>
    <col min="7696" max="7696" width="2" style="81" bestFit="1" customWidth="1"/>
    <col min="7697" max="7705" width="1.875" style="81" bestFit="1" customWidth="1"/>
    <col min="7706" max="7742" width="2.5" style="81" customWidth="1"/>
    <col min="7743" max="7936" width="9" style="81"/>
    <col min="7937" max="7937" width="3.125" style="81" bestFit="1" customWidth="1"/>
    <col min="7938" max="7938" width="1.875" style="81" bestFit="1" customWidth="1"/>
    <col min="7939" max="7939" width="1.25" style="81" customWidth="1"/>
    <col min="7940" max="7940" width="1.625" style="81" customWidth="1"/>
    <col min="7941" max="7941" width="2" style="81" customWidth="1"/>
    <col min="7942" max="7942" width="23.875" style="81" customWidth="1"/>
    <col min="7943" max="7947" width="1.875" style="81" bestFit="1" customWidth="1"/>
    <col min="7948" max="7948" width="2" style="81" bestFit="1" customWidth="1"/>
    <col min="7949" max="7951" width="1.875" style="81" bestFit="1" customWidth="1"/>
    <col min="7952" max="7952" width="2" style="81" bestFit="1" customWidth="1"/>
    <col min="7953" max="7961" width="1.875" style="81" bestFit="1" customWidth="1"/>
    <col min="7962" max="7998" width="2.5" style="81" customWidth="1"/>
    <col min="7999" max="8192" width="9" style="81"/>
    <col min="8193" max="8193" width="3.125" style="81" bestFit="1" customWidth="1"/>
    <col min="8194" max="8194" width="1.875" style="81" bestFit="1" customWidth="1"/>
    <col min="8195" max="8195" width="1.25" style="81" customWidth="1"/>
    <col min="8196" max="8196" width="1.625" style="81" customWidth="1"/>
    <col min="8197" max="8197" width="2" style="81" customWidth="1"/>
    <col min="8198" max="8198" width="23.875" style="81" customWidth="1"/>
    <col min="8199" max="8203" width="1.875" style="81" bestFit="1" customWidth="1"/>
    <col min="8204" max="8204" width="2" style="81" bestFit="1" customWidth="1"/>
    <col min="8205" max="8207" width="1.875" style="81" bestFit="1" customWidth="1"/>
    <col min="8208" max="8208" width="2" style="81" bestFit="1" customWidth="1"/>
    <col min="8209" max="8217" width="1.875" style="81" bestFit="1" customWidth="1"/>
    <col min="8218" max="8254" width="2.5" style="81" customWidth="1"/>
    <col min="8255" max="8448" width="9" style="81"/>
    <col min="8449" max="8449" width="3.125" style="81" bestFit="1" customWidth="1"/>
    <col min="8450" max="8450" width="1.875" style="81" bestFit="1" customWidth="1"/>
    <col min="8451" max="8451" width="1.25" style="81" customWidth="1"/>
    <col min="8452" max="8452" width="1.625" style="81" customWidth="1"/>
    <col min="8453" max="8453" width="2" style="81" customWidth="1"/>
    <col min="8454" max="8454" width="23.875" style="81" customWidth="1"/>
    <col min="8455" max="8459" width="1.875" style="81" bestFit="1" customWidth="1"/>
    <col min="8460" max="8460" width="2" style="81" bestFit="1" customWidth="1"/>
    <col min="8461" max="8463" width="1.875" style="81" bestFit="1" customWidth="1"/>
    <col min="8464" max="8464" width="2" style="81" bestFit="1" customWidth="1"/>
    <col min="8465" max="8473" width="1.875" style="81" bestFit="1" customWidth="1"/>
    <col min="8474" max="8510" width="2.5" style="81" customWidth="1"/>
    <col min="8511" max="8704" width="9" style="81"/>
    <col min="8705" max="8705" width="3.125" style="81" bestFit="1" customWidth="1"/>
    <col min="8706" max="8706" width="1.875" style="81" bestFit="1" customWidth="1"/>
    <col min="8707" max="8707" width="1.25" style="81" customWidth="1"/>
    <col min="8708" max="8708" width="1.625" style="81" customWidth="1"/>
    <col min="8709" max="8709" width="2" style="81" customWidth="1"/>
    <col min="8710" max="8710" width="23.875" style="81" customWidth="1"/>
    <col min="8711" max="8715" width="1.875" style="81" bestFit="1" customWidth="1"/>
    <col min="8716" max="8716" width="2" style="81" bestFit="1" customWidth="1"/>
    <col min="8717" max="8719" width="1.875" style="81" bestFit="1" customWidth="1"/>
    <col min="8720" max="8720" width="2" style="81" bestFit="1" customWidth="1"/>
    <col min="8721" max="8729" width="1.875" style="81" bestFit="1" customWidth="1"/>
    <col min="8730" max="8766" width="2.5" style="81" customWidth="1"/>
    <col min="8767" max="8960" width="9" style="81"/>
    <col min="8961" max="8961" width="3.125" style="81" bestFit="1" customWidth="1"/>
    <col min="8962" max="8962" width="1.875" style="81" bestFit="1" customWidth="1"/>
    <col min="8963" max="8963" width="1.25" style="81" customWidth="1"/>
    <col min="8964" max="8964" width="1.625" style="81" customWidth="1"/>
    <col min="8965" max="8965" width="2" style="81" customWidth="1"/>
    <col min="8966" max="8966" width="23.875" style="81" customWidth="1"/>
    <col min="8967" max="8971" width="1.875" style="81" bestFit="1" customWidth="1"/>
    <col min="8972" max="8972" width="2" style="81" bestFit="1" customWidth="1"/>
    <col min="8973" max="8975" width="1.875" style="81" bestFit="1" customWidth="1"/>
    <col min="8976" max="8976" width="2" style="81" bestFit="1" customWidth="1"/>
    <col min="8977" max="8985" width="1.875" style="81" bestFit="1" customWidth="1"/>
    <col min="8986" max="9022" width="2.5" style="81" customWidth="1"/>
    <col min="9023" max="9216" width="9" style="81"/>
    <col min="9217" max="9217" width="3.125" style="81" bestFit="1" customWidth="1"/>
    <col min="9218" max="9218" width="1.875" style="81" bestFit="1" customWidth="1"/>
    <col min="9219" max="9219" width="1.25" style="81" customWidth="1"/>
    <col min="9220" max="9220" width="1.625" style="81" customWidth="1"/>
    <col min="9221" max="9221" width="2" style="81" customWidth="1"/>
    <col min="9222" max="9222" width="23.875" style="81" customWidth="1"/>
    <col min="9223" max="9227" width="1.875" style="81" bestFit="1" customWidth="1"/>
    <col min="9228" max="9228" width="2" style="81" bestFit="1" customWidth="1"/>
    <col min="9229" max="9231" width="1.875" style="81" bestFit="1" customWidth="1"/>
    <col min="9232" max="9232" width="2" style="81" bestFit="1" customWidth="1"/>
    <col min="9233" max="9241" width="1.875" style="81" bestFit="1" customWidth="1"/>
    <col min="9242" max="9278" width="2.5" style="81" customWidth="1"/>
    <col min="9279" max="9472" width="9" style="81"/>
    <col min="9473" max="9473" width="3.125" style="81" bestFit="1" customWidth="1"/>
    <col min="9474" max="9474" width="1.875" style="81" bestFit="1" customWidth="1"/>
    <col min="9475" max="9475" width="1.25" style="81" customWidth="1"/>
    <col min="9476" max="9476" width="1.625" style="81" customWidth="1"/>
    <col min="9477" max="9477" width="2" style="81" customWidth="1"/>
    <col min="9478" max="9478" width="23.875" style="81" customWidth="1"/>
    <col min="9479" max="9483" width="1.875" style="81" bestFit="1" customWidth="1"/>
    <col min="9484" max="9484" width="2" style="81" bestFit="1" customWidth="1"/>
    <col min="9485" max="9487" width="1.875" style="81" bestFit="1" customWidth="1"/>
    <col min="9488" max="9488" width="2" style="81" bestFit="1" customWidth="1"/>
    <col min="9489" max="9497" width="1.875" style="81" bestFit="1" customWidth="1"/>
    <col min="9498" max="9534" width="2.5" style="81" customWidth="1"/>
    <col min="9535" max="9728" width="9" style="81"/>
    <col min="9729" max="9729" width="3.125" style="81" bestFit="1" customWidth="1"/>
    <col min="9730" max="9730" width="1.875" style="81" bestFit="1" customWidth="1"/>
    <col min="9731" max="9731" width="1.25" style="81" customWidth="1"/>
    <col min="9732" max="9732" width="1.625" style="81" customWidth="1"/>
    <col min="9733" max="9733" width="2" style="81" customWidth="1"/>
    <col min="9734" max="9734" width="23.875" style="81" customWidth="1"/>
    <col min="9735" max="9739" width="1.875" style="81" bestFit="1" customWidth="1"/>
    <col min="9740" max="9740" width="2" style="81" bestFit="1" customWidth="1"/>
    <col min="9741" max="9743" width="1.875" style="81" bestFit="1" customWidth="1"/>
    <col min="9744" max="9744" width="2" style="81" bestFit="1" customWidth="1"/>
    <col min="9745" max="9753" width="1.875" style="81" bestFit="1" customWidth="1"/>
    <col min="9754" max="9790" width="2.5" style="81" customWidth="1"/>
    <col min="9791" max="9984" width="9" style="81"/>
    <col min="9985" max="9985" width="3.125" style="81" bestFit="1" customWidth="1"/>
    <col min="9986" max="9986" width="1.875" style="81" bestFit="1" customWidth="1"/>
    <col min="9987" max="9987" width="1.25" style="81" customWidth="1"/>
    <col min="9988" max="9988" width="1.625" style="81" customWidth="1"/>
    <col min="9989" max="9989" width="2" style="81" customWidth="1"/>
    <col min="9990" max="9990" width="23.875" style="81" customWidth="1"/>
    <col min="9991" max="9995" width="1.875" style="81" bestFit="1" customWidth="1"/>
    <col min="9996" max="9996" width="2" style="81" bestFit="1" customWidth="1"/>
    <col min="9997" max="9999" width="1.875" style="81" bestFit="1" customWidth="1"/>
    <col min="10000" max="10000" width="2" style="81" bestFit="1" customWidth="1"/>
    <col min="10001" max="10009" width="1.875" style="81" bestFit="1" customWidth="1"/>
    <col min="10010" max="10046" width="2.5" style="81" customWidth="1"/>
    <col min="10047" max="10240" width="9" style="81"/>
    <col min="10241" max="10241" width="3.125" style="81" bestFit="1" customWidth="1"/>
    <col min="10242" max="10242" width="1.875" style="81" bestFit="1" customWidth="1"/>
    <col min="10243" max="10243" width="1.25" style="81" customWidth="1"/>
    <col min="10244" max="10244" width="1.625" style="81" customWidth="1"/>
    <col min="10245" max="10245" width="2" style="81" customWidth="1"/>
    <col min="10246" max="10246" width="23.875" style="81" customWidth="1"/>
    <col min="10247" max="10251" width="1.875" style="81" bestFit="1" customWidth="1"/>
    <col min="10252" max="10252" width="2" style="81" bestFit="1" customWidth="1"/>
    <col min="10253" max="10255" width="1.875" style="81" bestFit="1" customWidth="1"/>
    <col min="10256" max="10256" width="2" style="81" bestFit="1" customWidth="1"/>
    <col min="10257" max="10265" width="1.875" style="81" bestFit="1" customWidth="1"/>
    <col min="10266" max="10302" width="2.5" style="81" customWidth="1"/>
    <col min="10303" max="10496" width="9" style="81"/>
    <col min="10497" max="10497" width="3.125" style="81" bestFit="1" customWidth="1"/>
    <col min="10498" max="10498" width="1.875" style="81" bestFit="1" customWidth="1"/>
    <col min="10499" max="10499" width="1.25" style="81" customWidth="1"/>
    <col min="10500" max="10500" width="1.625" style="81" customWidth="1"/>
    <col min="10501" max="10501" width="2" style="81" customWidth="1"/>
    <col min="10502" max="10502" width="23.875" style="81" customWidth="1"/>
    <col min="10503" max="10507" width="1.875" style="81" bestFit="1" customWidth="1"/>
    <col min="10508" max="10508" width="2" style="81" bestFit="1" customWidth="1"/>
    <col min="10509" max="10511" width="1.875" style="81" bestFit="1" customWidth="1"/>
    <col min="10512" max="10512" width="2" style="81" bestFit="1" customWidth="1"/>
    <col min="10513" max="10521" width="1.875" style="81" bestFit="1" customWidth="1"/>
    <col min="10522" max="10558" width="2.5" style="81" customWidth="1"/>
    <col min="10559" max="10752" width="9" style="81"/>
    <col min="10753" max="10753" width="3.125" style="81" bestFit="1" customWidth="1"/>
    <col min="10754" max="10754" width="1.875" style="81" bestFit="1" customWidth="1"/>
    <col min="10755" max="10755" width="1.25" style="81" customWidth="1"/>
    <col min="10756" max="10756" width="1.625" style="81" customWidth="1"/>
    <col min="10757" max="10757" width="2" style="81" customWidth="1"/>
    <col min="10758" max="10758" width="23.875" style="81" customWidth="1"/>
    <col min="10759" max="10763" width="1.875" style="81" bestFit="1" customWidth="1"/>
    <col min="10764" max="10764" width="2" style="81" bestFit="1" customWidth="1"/>
    <col min="10765" max="10767" width="1.875" style="81" bestFit="1" customWidth="1"/>
    <col min="10768" max="10768" width="2" style="81" bestFit="1" customWidth="1"/>
    <col min="10769" max="10777" width="1.875" style="81" bestFit="1" customWidth="1"/>
    <col min="10778" max="10814" width="2.5" style="81" customWidth="1"/>
    <col min="10815" max="11008" width="9" style="81"/>
    <col min="11009" max="11009" width="3.125" style="81" bestFit="1" customWidth="1"/>
    <col min="11010" max="11010" width="1.875" style="81" bestFit="1" customWidth="1"/>
    <col min="11011" max="11011" width="1.25" style="81" customWidth="1"/>
    <col min="11012" max="11012" width="1.625" style="81" customWidth="1"/>
    <col min="11013" max="11013" width="2" style="81" customWidth="1"/>
    <col min="11014" max="11014" width="23.875" style="81" customWidth="1"/>
    <col min="11015" max="11019" width="1.875" style="81" bestFit="1" customWidth="1"/>
    <col min="11020" max="11020" width="2" style="81" bestFit="1" customWidth="1"/>
    <col min="11021" max="11023" width="1.875" style="81" bestFit="1" customWidth="1"/>
    <col min="11024" max="11024" width="2" style="81" bestFit="1" customWidth="1"/>
    <col min="11025" max="11033" width="1.875" style="81" bestFit="1" customWidth="1"/>
    <col min="11034" max="11070" width="2.5" style="81" customWidth="1"/>
    <col min="11071" max="11264" width="9" style="81"/>
    <col min="11265" max="11265" width="3.125" style="81" bestFit="1" customWidth="1"/>
    <col min="11266" max="11266" width="1.875" style="81" bestFit="1" customWidth="1"/>
    <col min="11267" max="11267" width="1.25" style="81" customWidth="1"/>
    <col min="11268" max="11268" width="1.625" style="81" customWidth="1"/>
    <col min="11269" max="11269" width="2" style="81" customWidth="1"/>
    <col min="11270" max="11270" width="23.875" style="81" customWidth="1"/>
    <col min="11271" max="11275" width="1.875" style="81" bestFit="1" customWidth="1"/>
    <col min="11276" max="11276" width="2" style="81" bestFit="1" customWidth="1"/>
    <col min="11277" max="11279" width="1.875" style="81" bestFit="1" customWidth="1"/>
    <col min="11280" max="11280" width="2" style="81" bestFit="1" customWidth="1"/>
    <col min="11281" max="11289" width="1.875" style="81" bestFit="1" customWidth="1"/>
    <col min="11290" max="11326" width="2.5" style="81" customWidth="1"/>
    <col min="11327" max="11520" width="9" style="81"/>
    <col min="11521" max="11521" width="3.125" style="81" bestFit="1" customWidth="1"/>
    <col min="11522" max="11522" width="1.875" style="81" bestFit="1" customWidth="1"/>
    <col min="11523" max="11523" width="1.25" style="81" customWidth="1"/>
    <col min="11524" max="11524" width="1.625" style="81" customWidth="1"/>
    <col min="11525" max="11525" width="2" style="81" customWidth="1"/>
    <col min="11526" max="11526" width="23.875" style="81" customWidth="1"/>
    <col min="11527" max="11531" width="1.875" style="81" bestFit="1" customWidth="1"/>
    <col min="11532" max="11532" width="2" style="81" bestFit="1" customWidth="1"/>
    <col min="11533" max="11535" width="1.875" style="81" bestFit="1" customWidth="1"/>
    <col min="11536" max="11536" width="2" style="81" bestFit="1" customWidth="1"/>
    <col min="11537" max="11545" width="1.875" style="81" bestFit="1" customWidth="1"/>
    <col min="11546" max="11582" width="2.5" style="81" customWidth="1"/>
    <col min="11583" max="11776" width="9" style="81"/>
    <col min="11777" max="11777" width="3.125" style="81" bestFit="1" customWidth="1"/>
    <col min="11778" max="11778" width="1.875" style="81" bestFit="1" customWidth="1"/>
    <col min="11779" max="11779" width="1.25" style="81" customWidth="1"/>
    <col min="11780" max="11780" width="1.625" style="81" customWidth="1"/>
    <col min="11781" max="11781" width="2" style="81" customWidth="1"/>
    <col min="11782" max="11782" width="23.875" style="81" customWidth="1"/>
    <col min="11783" max="11787" width="1.875" style="81" bestFit="1" customWidth="1"/>
    <col min="11788" max="11788" width="2" style="81" bestFit="1" customWidth="1"/>
    <col min="11789" max="11791" width="1.875" style="81" bestFit="1" customWidth="1"/>
    <col min="11792" max="11792" width="2" style="81" bestFit="1" customWidth="1"/>
    <col min="11793" max="11801" width="1.875" style="81" bestFit="1" customWidth="1"/>
    <col min="11802" max="11838" width="2.5" style="81" customWidth="1"/>
    <col min="11839" max="12032" width="9" style="81"/>
    <col min="12033" max="12033" width="3.125" style="81" bestFit="1" customWidth="1"/>
    <col min="12034" max="12034" width="1.875" style="81" bestFit="1" customWidth="1"/>
    <col min="12035" max="12035" width="1.25" style="81" customWidth="1"/>
    <col min="12036" max="12036" width="1.625" style="81" customWidth="1"/>
    <col min="12037" max="12037" width="2" style="81" customWidth="1"/>
    <col min="12038" max="12038" width="23.875" style="81" customWidth="1"/>
    <col min="12039" max="12043" width="1.875" style="81" bestFit="1" customWidth="1"/>
    <col min="12044" max="12044" width="2" style="81" bestFit="1" customWidth="1"/>
    <col min="12045" max="12047" width="1.875" style="81" bestFit="1" customWidth="1"/>
    <col min="12048" max="12048" width="2" style="81" bestFit="1" customWidth="1"/>
    <col min="12049" max="12057" width="1.875" style="81" bestFit="1" customWidth="1"/>
    <col min="12058" max="12094" width="2.5" style="81" customWidth="1"/>
    <col min="12095" max="12288" width="9" style="81"/>
    <col min="12289" max="12289" width="3.125" style="81" bestFit="1" customWidth="1"/>
    <col min="12290" max="12290" width="1.875" style="81" bestFit="1" customWidth="1"/>
    <col min="12291" max="12291" width="1.25" style="81" customWidth="1"/>
    <col min="12292" max="12292" width="1.625" style="81" customWidth="1"/>
    <col min="12293" max="12293" width="2" style="81" customWidth="1"/>
    <col min="12294" max="12294" width="23.875" style="81" customWidth="1"/>
    <col min="12295" max="12299" width="1.875" style="81" bestFit="1" customWidth="1"/>
    <col min="12300" max="12300" width="2" style="81" bestFit="1" customWidth="1"/>
    <col min="12301" max="12303" width="1.875" style="81" bestFit="1" customWidth="1"/>
    <col min="12304" max="12304" width="2" style="81" bestFit="1" customWidth="1"/>
    <col min="12305" max="12313" width="1.875" style="81" bestFit="1" customWidth="1"/>
    <col min="12314" max="12350" width="2.5" style="81" customWidth="1"/>
    <col min="12351" max="12544" width="9" style="81"/>
    <col min="12545" max="12545" width="3.125" style="81" bestFit="1" customWidth="1"/>
    <col min="12546" max="12546" width="1.875" style="81" bestFit="1" customWidth="1"/>
    <col min="12547" max="12547" width="1.25" style="81" customWidth="1"/>
    <col min="12548" max="12548" width="1.625" style="81" customWidth="1"/>
    <col min="12549" max="12549" width="2" style="81" customWidth="1"/>
    <col min="12550" max="12550" width="23.875" style="81" customWidth="1"/>
    <col min="12551" max="12555" width="1.875" style="81" bestFit="1" customWidth="1"/>
    <col min="12556" max="12556" width="2" style="81" bestFit="1" customWidth="1"/>
    <col min="12557" max="12559" width="1.875" style="81" bestFit="1" customWidth="1"/>
    <col min="12560" max="12560" width="2" style="81" bestFit="1" customWidth="1"/>
    <col min="12561" max="12569" width="1.875" style="81" bestFit="1" customWidth="1"/>
    <col min="12570" max="12606" width="2.5" style="81" customWidth="1"/>
    <col min="12607" max="12800" width="9" style="81"/>
    <col min="12801" max="12801" width="3.125" style="81" bestFit="1" customWidth="1"/>
    <col min="12802" max="12802" width="1.875" style="81" bestFit="1" customWidth="1"/>
    <col min="12803" max="12803" width="1.25" style="81" customWidth="1"/>
    <col min="12804" max="12804" width="1.625" style="81" customWidth="1"/>
    <col min="12805" max="12805" width="2" style="81" customWidth="1"/>
    <col min="12806" max="12806" width="23.875" style="81" customWidth="1"/>
    <col min="12807" max="12811" width="1.875" style="81" bestFit="1" customWidth="1"/>
    <col min="12812" max="12812" width="2" style="81" bestFit="1" customWidth="1"/>
    <col min="12813" max="12815" width="1.875" style="81" bestFit="1" customWidth="1"/>
    <col min="12816" max="12816" width="2" style="81" bestFit="1" customWidth="1"/>
    <col min="12817" max="12825" width="1.875" style="81" bestFit="1" customWidth="1"/>
    <col min="12826" max="12862" width="2.5" style="81" customWidth="1"/>
    <col min="12863" max="13056" width="9" style="81"/>
    <col min="13057" max="13057" width="3.125" style="81" bestFit="1" customWidth="1"/>
    <col min="13058" max="13058" width="1.875" style="81" bestFit="1" customWidth="1"/>
    <col min="13059" max="13059" width="1.25" style="81" customWidth="1"/>
    <col min="13060" max="13060" width="1.625" style="81" customWidth="1"/>
    <col min="13061" max="13061" width="2" style="81" customWidth="1"/>
    <col min="13062" max="13062" width="23.875" style="81" customWidth="1"/>
    <col min="13063" max="13067" width="1.875" style="81" bestFit="1" customWidth="1"/>
    <col min="13068" max="13068" width="2" style="81" bestFit="1" customWidth="1"/>
    <col min="13069" max="13071" width="1.875" style="81" bestFit="1" customWidth="1"/>
    <col min="13072" max="13072" width="2" style="81" bestFit="1" customWidth="1"/>
    <col min="13073" max="13081" width="1.875" style="81" bestFit="1" customWidth="1"/>
    <col min="13082" max="13118" width="2.5" style="81" customWidth="1"/>
    <col min="13119" max="13312" width="9" style="81"/>
    <col min="13313" max="13313" width="3.125" style="81" bestFit="1" customWidth="1"/>
    <col min="13314" max="13314" width="1.875" style="81" bestFit="1" customWidth="1"/>
    <col min="13315" max="13315" width="1.25" style="81" customWidth="1"/>
    <col min="13316" max="13316" width="1.625" style="81" customWidth="1"/>
    <col min="13317" max="13317" width="2" style="81" customWidth="1"/>
    <col min="13318" max="13318" width="23.875" style="81" customWidth="1"/>
    <col min="13319" max="13323" width="1.875" style="81" bestFit="1" customWidth="1"/>
    <col min="13324" max="13324" width="2" style="81" bestFit="1" customWidth="1"/>
    <col min="13325" max="13327" width="1.875" style="81" bestFit="1" customWidth="1"/>
    <col min="13328" max="13328" width="2" style="81" bestFit="1" customWidth="1"/>
    <col min="13329" max="13337" width="1.875" style="81" bestFit="1" customWidth="1"/>
    <col min="13338" max="13374" width="2.5" style="81" customWidth="1"/>
    <col min="13375" max="13568" width="9" style="81"/>
    <col min="13569" max="13569" width="3.125" style="81" bestFit="1" customWidth="1"/>
    <col min="13570" max="13570" width="1.875" style="81" bestFit="1" customWidth="1"/>
    <col min="13571" max="13571" width="1.25" style="81" customWidth="1"/>
    <col min="13572" max="13572" width="1.625" style="81" customWidth="1"/>
    <col min="13573" max="13573" width="2" style="81" customWidth="1"/>
    <col min="13574" max="13574" width="23.875" style="81" customWidth="1"/>
    <col min="13575" max="13579" width="1.875" style="81" bestFit="1" customWidth="1"/>
    <col min="13580" max="13580" width="2" style="81" bestFit="1" customWidth="1"/>
    <col min="13581" max="13583" width="1.875" style="81" bestFit="1" customWidth="1"/>
    <col min="13584" max="13584" width="2" style="81" bestFit="1" customWidth="1"/>
    <col min="13585" max="13593" width="1.875" style="81" bestFit="1" customWidth="1"/>
    <col min="13594" max="13630" width="2.5" style="81" customWidth="1"/>
    <col min="13631" max="13824" width="9" style="81"/>
    <col min="13825" max="13825" width="3.125" style="81" bestFit="1" customWidth="1"/>
    <col min="13826" max="13826" width="1.875" style="81" bestFit="1" customWidth="1"/>
    <col min="13827" max="13827" width="1.25" style="81" customWidth="1"/>
    <col min="13828" max="13828" width="1.625" style="81" customWidth="1"/>
    <col min="13829" max="13829" width="2" style="81" customWidth="1"/>
    <col min="13830" max="13830" width="23.875" style="81" customWidth="1"/>
    <col min="13831" max="13835" width="1.875" style="81" bestFit="1" customWidth="1"/>
    <col min="13836" max="13836" width="2" style="81" bestFit="1" customWidth="1"/>
    <col min="13837" max="13839" width="1.875" style="81" bestFit="1" customWidth="1"/>
    <col min="13840" max="13840" width="2" style="81" bestFit="1" customWidth="1"/>
    <col min="13841" max="13849" width="1.875" style="81" bestFit="1" customWidth="1"/>
    <col min="13850" max="13886" width="2.5" style="81" customWidth="1"/>
    <col min="13887" max="14080" width="9" style="81"/>
    <col min="14081" max="14081" width="3.125" style="81" bestFit="1" customWidth="1"/>
    <col min="14082" max="14082" width="1.875" style="81" bestFit="1" customWidth="1"/>
    <col min="14083" max="14083" width="1.25" style="81" customWidth="1"/>
    <col min="14084" max="14084" width="1.625" style="81" customWidth="1"/>
    <col min="14085" max="14085" width="2" style="81" customWidth="1"/>
    <col min="14086" max="14086" width="23.875" style="81" customWidth="1"/>
    <col min="14087" max="14091" width="1.875" style="81" bestFit="1" customWidth="1"/>
    <col min="14092" max="14092" width="2" style="81" bestFit="1" customWidth="1"/>
    <col min="14093" max="14095" width="1.875" style="81" bestFit="1" customWidth="1"/>
    <col min="14096" max="14096" width="2" style="81" bestFit="1" customWidth="1"/>
    <col min="14097" max="14105" width="1.875" style="81" bestFit="1" customWidth="1"/>
    <col min="14106" max="14142" width="2.5" style="81" customWidth="1"/>
    <col min="14143" max="14336" width="9" style="81"/>
    <col min="14337" max="14337" width="3.125" style="81" bestFit="1" customWidth="1"/>
    <col min="14338" max="14338" width="1.875" style="81" bestFit="1" customWidth="1"/>
    <col min="14339" max="14339" width="1.25" style="81" customWidth="1"/>
    <col min="14340" max="14340" width="1.625" style="81" customWidth="1"/>
    <col min="14341" max="14341" width="2" style="81" customWidth="1"/>
    <col min="14342" max="14342" width="23.875" style="81" customWidth="1"/>
    <col min="14343" max="14347" width="1.875" style="81" bestFit="1" customWidth="1"/>
    <col min="14348" max="14348" width="2" style="81" bestFit="1" customWidth="1"/>
    <col min="14349" max="14351" width="1.875" style="81" bestFit="1" customWidth="1"/>
    <col min="14352" max="14352" width="2" style="81" bestFit="1" customWidth="1"/>
    <col min="14353" max="14361" width="1.875" style="81" bestFit="1" customWidth="1"/>
    <col min="14362" max="14398" width="2.5" style="81" customWidth="1"/>
    <col min="14399" max="14592" width="9" style="81"/>
    <col min="14593" max="14593" width="3.125" style="81" bestFit="1" customWidth="1"/>
    <col min="14594" max="14594" width="1.875" style="81" bestFit="1" customWidth="1"/>
    <col min="14595" max="14595" width="1.25" style="81" customWidth="1"/>
    <col min="14596" max="14596" width="1.625" style="81" customWidth="1"/>
    <col min="14597" max="14597" width="2" style="81" customWidth="1"/>
    <col min="14598" max="14598" width="23.875" style="81" customWidth="1"/>
    <col min="14599" max="14603" width="1.875" style="81" bestFit="1" customWidth="1"/>
    <col min="14604" max="14604" width="2" style="81" bestFit="1" customWidth="1"/>
    <col min="14605" max="14607" width="1.875" style="81" bestFit="1" customWidth="1"/>
    <col min="14608" max="14608" width="2" style="81" bestFit="1" customWidth="1"/>
    <col min="14609" max="14617" width="1.875" style="81" bestFit="1" customWidth="1"/>
    <col min="14618" max="14654" width="2.5" style="81" customWidth="1"/>
    <col min="14655" max="14848" width="9" style="81"/>
    <col min="14849" max="14849" width="3.125" style="81" bestFit="1" customWidth="1"/>
    <col min="14850" max="14850" width="1.875" style="81" bestFit="1" customWidth="1"/>
    <col min="14851" max="14851" width="1.25" style="81" customWidth="1"/>
    <col min="14852" max="14852" width="1.625" style="81" customWidth="1"/>
    <col min="14853" max="14853" width="2" style="81" customWidth="1"/>
    <col min="14854" max="14854" width="23.875" style="81" customWidth="1"/>
    <col min="14855" max="14859" width="1.875" style="81" bestFit="1" customWidth="1"/>
    <col min="14860" max="14860" width="2" style="81" bestFit="1" customWidth="1"/>
    <col min="14861" max="14863" width="1.875" style="81" bestFit="1" customWidth="1"/>
    <col min="14864" max="14864" width="2" style="81" bestFit="1" customWidth="1"/>
    <col min="14865" max="14873" width="1.875" style="81" bestFit="1" customWidth="1"/>
    <col min="14874" max="14910" width="2.5" style="81" customWidth="1"/>
    <col min="14911" max="15104" width="9" style="81"/>
    <col min="15105" max="15105" width="3.125" style="81" bestFit="1" customWidth="1"/>
    <col min="15106" max="15106" width="1.875" style="81" bestFit="1" customWidth="1"/>
    <col min="15107" max="15107" width="1.25" style="81" customWidth="1"/>
    <col min="15108" max="15108" width="1.625" style="81" customWidth="1"/>
    <col min="15109" max="15109" width="2" style="81" customWidth="1"/>
    <col min="15110" max="15110" width="23.875" style="81" customWidth="1"/>
    <col min="15111" max="15115" width="1.875" style="81" bestFit="1" customWidth="1"/>
    <col min="15116" max="15116" width="2" style="81" bestFit="1" customWidth="1"/>
    <col min="15117" max="15119" width="1.875" style="81" bestFit="1" customWidth="1"/>
    <col min="15120" max="15120" width="2" style="81" bestFit="1" customWidth="1"/>
    <col min="15121" max="15129" width="1.875" style="81" bestFit="1" customWidth="1"/>
    <col min="15130" max="15166" width="2.5" style="81" customWidth="1"/>
    <col min="15167" max="15360" width="9" style="81"/>
    <col min="15361" max="15361" width="3.125" style="81" bestFit="1" customWidth="1"/>
    <col min="15362" max="15362" width="1.875" style="81" bestFit="1" customWidth="1"/>
    <col min="15363" max="15363" width="1.25" style="81" customWidth="1"/>
    <col min="15364" max="15364" width="1.625" style="81" customWidth="1"/>
    <col min="15365" max="15365" width="2" style="81" customWidth="1"/>
    <col min="15366" max="15366" width="23.875" style="81" customWidth="1"/>
    <col min="15367" max="15371" width="1.875" style="81" bestFit="1" customWidth="1"/>
    <col min="15372" max="15372" width="2" style="81" bestFit="1" customWidth="1"/>
    <col min="15373" max="15375" width="1.875" style="81" bestFit="1" customWidth="1"/>
    <col min="15376" max="15376" width="2" style="81" bestFit="1" customWidth="1"/>
    <col min="15377" max="15385" width="1.875" style="81" bestFit="1" customWidth="1"/>
    <col min="15386" max="15422" width="2.5" style="81" customWidth="1"/>
    <col min="15423" max="15616" width="9" style="81"/>
    <col min="15617" max="15617" width="3.125" style="81" bestFit="1" customWidth="1"/>
    <col min="15618" max="15618" width="1.875" style="81" bestFit="1" customWidth="1"/>
    <col min="15619" max="15619" width="1.25" style="81" customWidth="1"/>
    <col min="15620" max="15620" width="1.625" style="81" customWidth="1"/>
    <col min="15621" max="15621" width="2" style="81" customWidth="1"/>
    <col min="15622" max="15622" width="23.875" style="81" customWidth="1"/>
    <col min="15623" max="15627" width="1.875" style="81" bestFit="1" customWidth="1"/>
    <col min="15628" max="15628" width="2" style="81" bestFit="1" customWidth="1"/>
    <col min="15629" max="15631" width="1.875" style="81" bestFit="1" customWidth="1"/>
    <col min="15632" max="15632" width="2" style="81" bestFit="1" customWidth="1"/>
    <col min="15633" max="15641" width="1.875" style="81" bestFit="1" customWidth="1"/>
    <col min="15642" max="15678" width="2.5" style="81" customWidth="1"/>
    <col min="15679" max="15872" width="9" style="81"/>
    <col min="15873" max="15873" width="3.125" style="81" bestFit="1" customWidth="1"/>
    <col min="15874" max="15874" width="1.875" style="81" bestFit="1" customWidth="1"/>
    <col min="15875" max="15875" width="1.25" style="81" customWidth="1"/>
    <col min="15876" max="15876" width="1.625" style="81" customWidth="1"/>
    <col min="15877" max="15877" width="2" style="81" customWidth="1"/>
    <col min="15878" max="15878" width="23.875" style="81" customWidth="1"/>
    <col min="15879" max="15883" width="1.875" style="81" bestFit="1" customWidth="1"/>
    <col min="15884" max="15884" width="2" style="81" bestFit="1" customWidth="1"/>
    <col min="15885" max="15887" width="1.875" style="81" bestFit="1" customWidth="1"/>
    <col min="15888" max="15888" width="2" style="81" bestFit="1" customWidth="1"/>
    <col min="15889" max="15897" width="1.875" style="81" bestFit="1" customWidth="1"/>
    <col min="15898" max="15934" width="2.5" style="81" customWidth="1"/>
    <col min="15935" max="16128" width="9" style="81"/>
    <col min="16129" max="16129" width="3.125" style="81" bestFit="1" customWidth="1"/>
    <col min="16130" max="16130" width="1.875" style="81" bestFit="1" customWidth="1"/>
    <col min="16131" max="16131" width="1.25" style="81" customWidth="1"/>
    <col min="16132" max="16132" width="1.625" style="81" customWidth="1"/>
    <col min="16133" max="16133" width="2" style="81" customWidth="1"/>
    <col min="16134" max="16134" width="23.875" style="81" customWidth="1"/>
    <col min="16135" max="16139" width="1.875" style="81" bestFit="1" customWidth="1"/>
    <col min="16140" max="16140" width="2" style="81" bestFit="1" customWidth="1"/>
    <col min="16141" max="16143" width="1.875" style="81" bestFit="1" customWidth="1"/>
    <col min="16144" max="16144" width="2" style="81" bestFit="1" customWidth="1"/>
    <col min="16145" max="16153" width="1.875" style="81" bestFit="1" customWidth="1"/>
    <col min="16154" max="16190" width="2.5" style="81" customWidth="1"/>
    <col min="16191" max="16384" width="9" style="81"/>
  </cols>
  <sheetData>
    <row r="1" spans="1:21" x14ac:dyDescent="0.2">
      <c r="A1" s="79" t="s">
        <v>0</v>
      </c>
      <c r="B1" s="80">
        <v>1</v>
      </c>
      <c r="F1" s="82" t="s">
        <v>123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4"/>
    </row>
    <row r="2" spans="1:21" x14ac:dyDescent="0.2">
      <c r="A2" s="85" t="s">
        <v>1</v>
      </c>
      <c r="B2" s="86">
        <v>2</v>
      </c>
      <c r="F2" s="82" t="s">
        <v>40</v>
      </c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</row>
    <row r="3" spans="1:21" x14ac:dyDescent="0.2">
      <c r="A3" s="85" t="s">
        <v>2</v>
      </c>
      <c r="B3" s="87">
        <v>3</v>
      </c>
      <c r="F3" s="84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</row>
    <row r="4" spans="1:21" x14ac:dyDescent="0.2">
      <c r="A4" s="85" t="s">
        <v>6</v>
      </c>
      <c r="B4" s="86">
        <v>4</v>
      </c>
      <c r="F4" s="84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4"/>
    </row>
    <row r="5" spans="1:21" x14ac:dyDescent="0.2">
      <c r="A5" s="85" t="s">
        <v>23</v>
      </c>
      <c r="B5" s="87">
        <v>5</v>
      </c>
      <c r="F5" s="84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4"/>
    </row>
    <row r="6" spans="1:21" x14ac:dyDescent="0.2">
      <c r="A6" s="85" t="s">
        <v>3</v>
      </c>
      <c r="B6" s="87">
        <v>6</v>
      </c>
      <c r="F6" s="84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4"/>
    </row>
    <row r="7" spans="1:21" x14ac:dyDescent="0.2">
      <c r="A7" s="85" t="s">
        <v>124</v>
      </c>
      <c r="B7" s="86">
        <v>7</v>
      </c>
      <c r="F7" s="84"/>
      <c r="G7" s="83"/>
      <c r="H7" s="83"/>
      <c r="I7" s="83"/>
      <c r="J7" s="83"/>
      <c r="K7" s="83"/>
      <c r="L7" s="83"/>
      <c r="M7" s="83"/>
      <c r="N7" s="83"/>
      <c r="O7" s="88"/>
      <c r="P7" s="83"/>
      <c r="Q7" s="83"/>
      <c r="R7" s="83"/>
      <c r="S7" s="83"/>
      <c r="T7" s="83"/>
      <c r="U7" s="84"/>
    </row>
    <row r="8" spans="1:21" x14ac:dyDescent="0.2">
      <c r="A8" s="85" t="s">
        <v>24</v>
      </c>
      <c r="B8" s="86">
        <v>8</v>
      </c>
      <c r="F8" s="84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/>
    </row>
    <row r="9" spans="1:21" ht="13.5" thickBot="1" x14ac:dyDescent="0.25">
      <c r="A9" s="89" t="s">
        <v>4</v>
      </c>
      <c r="B9" s="90">
        <v>9</v>
      </c>
      <c r="F9" s="84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4"/>
    </row>
    <row r="10" spans="1:21" x14ac:dyDescent="0.2">
      <c r="A10" s="79" t="s">
        <v>5</v>
      </c>
      <c r="B10" s="91">
        <v>1</v>
      </c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4"/>
    </row>
    <row r="11" spans="1:21" x14ac:dyDescent="0.2">
      <c r="A11" s="85" t="s">
        <v>7</v>
      </c>
      <c r="B11" s="86">
        <v>2</v>
      </c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4"/>
    </row>
    <row r="12" spans="1:21" x14ac:dyDescent="0.2">
      <c r="A12" s="85" t="s">
        <v>8</v>
      </c>
      <c r="B12" s="86">
        <v>3</v>
      </c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4"/>
    </row>
    <row r="13" spans="1:21" x14ac:dyDescent="0.2">
      <c r="A13" s="85" t="s">
        <v>9</v>
      </c>
      <c r="B13" s="87">
        <v>4</v>
      </c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4"/>
    </row>
    <row r="14" spans="1:21" x14ac:dyDescent="0.2">
      <c r="A14" s="85" t="s">
        <v>10</v>
      </c>
      <c r="B14" s="86">
        <v>5</v>
      </c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4"/>
    </row>
    <row r="15" spans="1:21" x14ac:dyDescent="0.2">
      <c r="A15" s="85" t="s">
        <v>11</v>
      </c>
      <c r="B15" s="86">
        <v>6</v>
      </c>
      <c r="F15" s="84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4"/>
    </row>
    <row r="16" spans="1:21" x14ac:dyDescent="0.2">
      <c r="A16" s="85" t="s">
        <v>12</v>
      </c>
      <c r="B16" s="86">
        <v>7</v>
      </c>
      <c r="F16" s="84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4"/>
    </row>
    <row r="17" spans="1:64" x14ac:dyDescent="0.2">
      <c r="A17" s="85"/>
      <c r="B17" s="86">
        <v>0</v>
      </c>
      <c r="F17" s="84"/>
      <c r="G17" s="92" t="str">
        <f>MID($F1,COLUMN()-6,1)</f>
        <v>L</v>
      </c>
      <c r="H17" s="92" t="str">
        <f t="shared" ref="H17:BL17" si="0">MID($F1,COLUMN()-6,1)</f>
        <v>j</v>
      </c>
      <c r="I17" s="92" t="str">
        <f t="shared" si="0"/>
        <v>i</v>
      </c>
      <c r="J17" s="92" t="str">
        <f t="shared" si="0"/>
        <v>l</v>
      </c>
      <c r="K17" s="92" t="str">
        <f t="shared" si="0"/>
        <v>j</v>
      </c>
      <c r="L17" s="92" t="str">
        <f t="shared" si="0"/>
        <v>a</v>
      </c>
      <c r="M17" s="92" t="str">
        <f t="shared" si="0"/>
        <v>n</v>
      </c>
      <c r="N17" s="92" t="str">
        <f t="shared" si="0"/>
        <v>a</v>
      </c>
      <c r="O17" s="92" t="str">
        <f t="shared" si="0"/>
        <v xml:space="preserve"> </v>
      </c>
      <c r="P17" s="92" t="str">
        <f t="shared" si="0"/>
        <v>N</v>
      </c>
      <c r="Q17" s="92" t="str">
        <f t="shared" si="0"/>
        <v>i</v>
      </c>
      <c r="R17" s="92" t="str">
        <f t="shared" si="0"/>
        <v>k</v>
      </c>
      <c r="S17" s="92" t="str">
        <f t="shared" si="0"/>
        <v>o</v>
      </c>
      <c r="T17" s="92" t="str">
        <f t="shared" si="0"/>
        <v>l</v>
      </c>
      <c r="U17" s="92" t="str">
        <f t="shared" si="0"/>
        <v>o</v>
      </c>
      <c r="V17" s="92" t="str">
        <f t="shared" si="0"/>
        <v>v</v>
      </c>
      <c r="W17" s="92" t="str">
        <f t="shared" si="0"/>
        <v>s</v>
      </c>
      <c r="X17" s="92" t="str">
        <f t="shared" si="0"/>
        <v>k</v>
      </c>
      <c r="Y17" s="92" t="str">
        <f t="shared" si="0"/>
        <v>a</v>
      </c>
      <c r="Z17" s="92" t="str">
        <f t="shared" si="0"/>
        <v xml:space="preserve"> </v>
      </c>
      <c r="AA17" s="92" t="str">
        <f t="shared" si="0"/>
        <v>M</v>
      </c>
      <c r="AB17" s="92" t="str">
        <f t="shared" si="0"/>
        <v>a</v>
      </c>
      <c r="AC17" s="92" t="str">
        <f t="shared" si="0"/>
        <v>r</v>
      </c>
      <c r="AD17" s="92" t="str">
        <f t="shared" si="0"/>
        <v>i</v>
      </c>
      <c r="AE17" s="92" t="str">
        <f t="shared" si="0"/>
        <v>j</v>
      </c>
      <c r="AF17" s="92" t="str">
        <f t="shared" si="0"/>
        <v>a</v>
      </c>
      <c r="AG17" s="92" t="str">
        <f t="shared" si="0"/>
        <v>n</v>
      </c>
      <c r="AH17" s="92" t="str">
        <f t="shared" si="0"/>
        <v>o</v>
      </c>
      <c r="AI17" s="92" t="str">
        <f t="shared" si="0"/>
        <v>v</v>
      </c>
      <c r="AJ17" s="92" t="str">
        <f t="shared" si="0"/>
        <v>i</v>
      </c>
      <c r="AK17" s="92" t="str">
        <f t="shared" si="0"/>
        <v>ć</v>
      </c>
      <c r="AL17" s="92" t="str">
        <f t="shared" si="0"/>
        <v xml:space="preserve"> </v>
      </c>
      <c r="AM17" s="92" t="str">
        <f t="shared" si="0"/>
        <v>l</v>
      </c>
      <c r="AN17" s="92" t="str">
        <f t="shared" si="0"/>
        <v>s</v>
      </c>
      <c r="AO17" s="92" t="str">
        <f t="shared" si="0"/>
        <v>d</v>
      </c>
      <c r="AP17" s="92" t="str">
        <f t="shared" si="0"/>
        <v>l</v>
      </c>
      <c r="AQ17" s="92" t="str">
        <f t="shared" si="0"/>
        <v>k</v>
      </c>
      <c r="AR17" s="92" t="str">
        <f t="shared" si="0"/>
        <v>s</v>
      </c>
      <c r="AS17" s="92" t="str">
        <f t="shared" si="0"/>
        <v>j</v>
      </c>
      <c r="AT17" s="92" t="str">
        <f t="shared" si="0"/>
        <v>g</v>
      </c>
      <c r="AU17" s="92" t="str">
        <f t="shared" si="0"/>
        <v>l</v>
      </c>
      <c r="AV17" s="92" t="str">
        <f t="shared" si="0"/>
        <v>s</v>
      </c>
      <c r="AW17" s="92" t="str">
        <f t="shared" si="0"/>
        <v>k</v>
      </c>
      <c r="AX17" s="92" t="str">
        <f t="shared" si="0"/>
        <v>d</v>
      </c>
      <c r="AY17" s="92" t="str">
        <f t="shared" si="0"/>
        <v>l</v>
      </c>
      <c r="AZ17" s="92" t="str">
        <f t="shared" si="0"/>
        <v>g</v>
      </c>
      <c r="BA17" s="92" t="str">
        <f t="shared" si="0"/>
        <v>k</v>
      </c>
      <c r="BB17" s="92" t="str">
        <f t="shared" si="0"/>
        <v>s</v>
      </c>
      <c r="BC17" s="92" t="str">
        <f t="shared" si="0"/>
        <v>k</v>
      </c>
      <c r="BD17" s="92" t="str">
        <f t="shared" si="0"/>
        <v>d</v>
      </c>
      <c r="BE17" s="92" t="str">
        <f t="shared" si="0"/>
        <v>l</v>
      </c>
      <c r="BF17" s="92" t="str">
        <f t="shared" si="0"/>
        <v>g</v>
      </c>
      <c r="BG17" s="92" t="str">
        <f t="shared" si="0"/>
        <v>k</v>
      </c>
      <c r="BH17" s="92" t="str">
        <f t="shared" si="0"/>
        <v>s</v>
      </c>
      <c r="BI17" s="92" t="str">
        <f t="shared" si="0"/>
        <v>d</v>
      </c>
      <c r="BJ17" s="92" t="str">
        <f t="shared" si="0"/>
        <v>f</v>
      </c>
      <c r="BK17" s="92" t="str">
        <f t="shared" si="0"/>
        <v>l</v>
      </c>
      <c r="BL17" s="92" t="str">
        <f t="shared" si="0"/>
        <v>g</v>
      </c>
    </row>
    <row r="18" spans="1:64" ht="13.5" thickBot="1" x14ac:dyDescent="0.25">
      <c r="A18" s="89" t="s">
        <v>13</v>
      </c>
      <c r="B18" s="90">
        <v>9</v>
      </c>
      <c r="F18" s="93">
        <f>SUM(G18:BL18)</f>
        <v>248</v>
      </c>
      <c r="G18" s="94">
        <f t="shared" ref="G18:AL18" si="1">IF(ISNA(VLOOKUP(G17,lista,2,0)),"",VLOOKUP(G17,lista,2,0))</f>
        <v>7</v>
      </c>
      <c r="H18" s="94">
        <f t="shared" si="1"/>
        <v>5</v>
      </c>
      <c r="I18" s="94">
        <f t="shared" si="1"/>
        <v>4</v>
      </c>
      <c r="J18" s="94">
        <f t="shared" si="1"/>
        <v>7</v>
      </c>
      <c r="K18" s="94">
        <f t="shared" si="1"/>
        <v>5</v>
      </c>
      <c r="L18" s="94">
        <f t="shared" si="1"/>
        <v>1</v>
      </c>
      <c r="M18" s="94">
        <f t="shared" si="1"/>
        <v>1</v>
      </c>
      <c r="N18" s="94">
        <f t="shared" si="1"/>
        <v>1</v>
      </c>
      <c r="O18" s="94" t="str">
        <f t="shared" si="1"/>
        <v/>
      </c>
      <c r="P18" s="94">
        <f t="shared" si="1"/>
        <v>1</v>
      </c>
      <c r="Q18" s="94">
        <f t="shared" si="1"/>
        <v>4</v>
      </c>
      <c r="R18" s="94">
        <f t="shared" si="1"/>
        <v>6</v>
      </c>
      <c r="S18" s="94">
        <f t="shared" si="1"/>
        <v>3</v>
      </c>
      <c r="T18" s="94">
        <f t="shared" si="1"/>
        <v>7</v>
      </c>
      <c r="U18" s="94">
        <f t="shared" si="1"/>
        <v>3</v>
      </c>
      <c r="V18" s="94">
        <f t="shared" si="1"/>
        <v>1</v>
      </c>
      <c r="W18" s="94">
        <f t="shared" si="1"/>
        <v>6</v>
      </c>
      <c r="X18" s="94">
        <f t="shared" si="1"/>
        <v>6</v>
      </c>
      <c r="Y18" s="94">
        <f t="shared" si="1"/>
        <v>1</v>
      </c>
      <c r="Z18" s="94" t="str">
        <f t="shared" si="1"/>
        <v/>
      </c>
      <c r="AA18" s="94">
        <f t="shared" si="1"/>
        <v>9</v>
      </c>
      <c r="AB18" s="94">
        <f t="shared" si="1"/>
        <v>1</v>
      </c>
      <c r="AC18" s="94">
        <f t="shared" si="1"/>
        <v>5</v>
      </c>
      <c r="AD18" s="94">
        <f t="shared" si="1"/>
        <v>4</v>
      </c>
      <c r="AE18" s="94">
        <f t="shared" si="1"/>
        <v>5</v>
      </c>
      <c r="AF18" s="94">
        <f t="shared" si="1"/>
        <v>1</v>
      </c>
      <c r="AG18" s="94">
        <f t="shared" si="1"/>
        <v>1</v>
      </c>
      <c r="AH18" s="94">
        <f t="shared" si="1"/>
        <v>3</v>
      </c>
      <c r="AI18" s="94">
        <f t="shared" si="1"/>
        <v>1</v>
      </c>
      <c r="AJ18" s="94">
        <f t="shared" si="1"/>
        <v>4</v>
      </c>
      <c r="AK18" s="94">
        <f t="shared" si="1"/>
        <v>5</v>
      </c>
      <c r="AL18" s="94" t="str">
        <f t="shared" si="1"/>
        <v/>
      </c>
      <c r="AM18" s="94">
        <f t="shared" ref="AM18:BL18" si="2">IF(ISNA(VLOOKUP(AM17,lista,2,0)),"",VLOOKUP(AM17,lista,2,0))</f>
        <v>7</v>
      </c>
      <c r="AN18" s="94">
        <f t="shared" si="2"/>
        <v>6</v>
      </c>
      <c r="AO18" s="94">
        <f t="shared" si="2"/>
        <v>6</v>
      </c>
      <c r="AP18" s="94">
        <f t="shared" si="2"/>
        <v>7</v>
      </c>
      <c r="AQ18" s="94">
        <f t="shared" si="2"/>
        <v>6</v>
      </c>
      <c r="AR18" s="94">
        <f t="shared" si="2"/>
        <v>6</v>
      </c>
      <c r="AS18" s="94">
        <f t="shared" si="2"/>
        <v>5</v>
      </c>
      <c r="AT18" s="94">
        <f t="shared" si="2"/>
        <v>2</v>
      </c>
      <c r="AU18" s="94">
        <f t="shared" si="2"/>
        <v>7</v>
      </c>
      <c r="AV18" s="94">
        <f t="shared" si="2"/>
        <v>6</v>
      </c>
      <c r="AW18" s="94">
        <f t="shared" si="2"/>
        <v>6</v>
      </c>
      <c r="AX18" s="94">
        <f t="shared" si="2"/>
        <v>6</v>
      </c>
      <c r="AY18" s="94">
        <f t="shared" si="2"/>
        <v>7</v>
      </c>
      <c r="AZ18" s="94">
        <f t="shared" si="2"/>
        <v>2</v>
      </c>
      <c r="BA18" s="94">
        <f t="shared" si="2"/>
        <v>6</v>
      </c>
      <c r="BB18" s="94">
        <f t="shared" si="2"/>
        <v>6</v>
      </c>
      <c r="BC18" s="94">
        <f t="shared" si="2"/>
        <v>6</v>
      </c>
      <c r="BD18" s="94">
        <f t="shared" si="2"/>
        <v>6</v>
      </c>
      <c r="BE18" s="94">
        <f t="shared" si="2"/>
        <v>7</v>
      </c>
      <c r="BF18" s="94">
        <f t="shared" si="2"/>
        <v>2</v>
      </c>
      <c r="BG18" s="94">
        <f t="shared" si="2"/>
        <v>6</v>
      </c>
      <c r="BH18" s="94">
        <f t="shared" si="2"/>
        <v>6</v>
      </c>
      <c r="BI18" s="94">
        <f t="shared" si="2"/>
        <v>6</v>
      </c>
      <c r="BJ18" s="94">
        <f t="shared" si="2"/>
        <v>1</v>
      </c>
      <c r="BK18" s="94">
        <f t="shared" si="2"/>
        <v>7</v>
      </c>
      <c r="BL18" s="94">
        <f t="shared" si="2"/>
        <v>2</v>
      </c>
    </row>
    <row r="19" spans="1:64" x14ac:dyDescent="0.2">
      <c r="A19" s="79" t="s">
        <v>14</v>
      </c>
      <c r="B19" s="80">
        <v>1</v>
      </c>
      <c r="F19" s="83">
        <f>MOD(F18-1,9)+1</f>
        <v>5</v>
      </c>
      <c r="G19" s="83" t="s">
        <v>125</v>
      </c>
      <c r="H19" s="83" t="s">
        <v>125</v>
      </c>
      <c r="I19" s="83" t="s">
        <v>125</v>
      </c>
      <c r="J19" s="83" t="s">
        <v>125</v>
      </c>
      <c r="K19" s="83" t="s">
        <v>125</v>
      </c>
      <c r="L19" s="83" t="s">
        <v>125</v>
      </c>
      <c r="M19" s="83" t="s">
        <v>125</v>
      </c>
      <c r="N19" s="83" t="s">
        <v>125</v>
      </c>
      <c r="O19" s="83" t="s">
        <v>125</v>
      </c>
      <c r="P19" s="83" t="s">
        <v>125</v>
      </c>
      <c r="Q19" s="83" t="s">
        <v>125</v>
      </c>
      <c r="R19" s="83" t="s">
        <v>125</v>
      </c>
      <c r="S19" s="83" t="s">
        <v>125</v>
      </c>
      <c r="T19" s="83"/>
      <c r="U19" s="84"/>
    </row>
    <row r="20" spans="1:64" x14ac:dyDescent="0.2">
      <c r="A20" s="85"/>
      <c r="B20" s="86">
        <v>0</v>
      </c>
      <c r="F20" s="84" t="s">
        <v>125</v>
      </c>
      <c r="G20" s="83" t="s">
        <v>125</v>
      </c>
      <c r="H20" s="83" t="s">
        <v>125</v>
      </c>
      <c r="I20" s="83" t="s">
        <v>125</v>
      </c>
      <c r="J20" s="83" t="s">
        <v>125</v>
      </c>
      <c r="K20" s="83" t="s">
        <v>125</v>
      </c>
      <c r="L20" s="83" t="s">
        <v>125</v>
      </c>
      <c r="M20" s="83" t="s">
        <v>125</v>
      </c>
      <c r="N20" s="83" t="s">
        <v>125</v>
      </c>
      <c r="O20" s="83" t="s">
        <v>125</v>
      </c>
      <c r="P20" s="83" t="s">
        <v>125</v>
      </c>
      <c r="Q20" s="83" t="s">
        <v>125</v>
      </c>
      <c r="R20" s="83" t="s">
        <v>125</v>
      </c>
      <c r="S20" s="83" t="s">
        <v>125</v>
      </c>
      <c r="T20" s="83"/>
      <c r="U20" s="84"/>
    </row>
    <row r="21" spans="1:64" x14ac:dyDescent="0.2">
      <c r="A21" s="85" t="s">
        <v>15</v>
      </c>
      <c r="B21" s="86">
        <v>3</v>
      </c>
      <c r="F21" s="84"/>
      <c r="G21" s="92" t="str">
        <f>MID($F2,COLUMN()-6,1)</f>
        <v>I</v>
      </c>
      <c r="H21" s="92" t="str">
        <f t="shared" ref="H21:BJ21" si="3">MID($F2,COLUMN()-6,1)</f>
        <v>v</v>
      </c>
      <c r="I21" s="92" t="str">
        <f t="shared" si="3"/>
        <v>a</v>
      </c>
      <c r="J21" s="92" t="str">
        <f t="shared" si="3"/>
        <v>n</v>
      </c>
      <c r="K21" s="92" t="str">
        <f t="shared" si="3"/>
        <v xml:space="preserve"> </v>
      </c>
      <c r="L21" s="92" t="str">
        <f t="shared" si="3"/>
        <v>C</v>
      </c>
      <c r="M21" s="92" t="str">
        <f t="shared" si="3"/>
        <v>i</v>
      </c>
      <c r="N21" s="92" t="str">
        <f t="shared" si="3"/>
        <v>n</v>
      </c>
      <c r="O21" s="92" t="str">
        <f t="shared" si="3"/>
        <v>d</v>
      </c>
      <c r="P21" s="92" t="str">
        <f t="shared" si="3"/>
        <v>r</v>
      </c>
      <c r="Q21" s="92" t="str">
        <f t="shared" si="3"/>
        <v>i</v>
      </c>
      <c r="R21" s="92" t="str">
        <f t="shared" si="3"/>
        <v>ć</v>
      </c>
      <c r="S21" s="92" t="str">
        <f t="shared" si="3"/>
        <v/>
      </c>
      <c r="T21" s="92" t="str">
        <f t="shared" si="3"/>
        <v/>
      </c>
      <c r="U21" s="92" t="str">
        <f t="shared" si="3"/>
        <v/>
      </c>
      <c r="V21" s="92" t="str">
        <f t="shared" si="3"/>
        <v/>
      </c>
      <c r="W21" s="92" t="str">
        <f t="shared" si="3"/>
        <v/>
      </c>
      <c r="X21" s="92" t="str">
        <f t="shared" si="3"/>
        <v/>
      </c>
      <c r="Y21" s="92" t="str">
        <f t="shared" si="3"/>
        <v/>
      </c>
      <c r="Z21" s="92" t="str">
        <f t="shared" si="3"/>
        <v/>
      </c>
      <c r="AA21" s="92" t="str">
        <f t="shared" si="3"/>
        <v/>
      </c>
      <c r="AB21" s="92" t="str">
        <f t="shared" si="3"/>
        <v/>
      </c>
      <c r="AC21" s="92" t="str">
        <f t="shared" si="3"/>
        <v/>
      </c>
      <c r="AD21" s="92" t="str">
        <f t="shared" si="3"/>
        <v/>
      </c>
      <c r="AE21" s="92" t="str">
        <f t="shared" si="3"/>
        <v/>
      </c>
      <c r="AF21" s="92" t="str">
        <f t="shared" si="3"/>
        <v/>
      </c>
      <c r="AG21" s="92" t="str">
        <f t="shared" si="3"/>
        <v/>
      </c>
      <c r="AH21" s="92" t="str">
        <f t="shared" si="3"/>
        <v/>
      </c>
      <c r="AI21" s="92" t="str">
        <f t="shared" si="3"/>
        <v/>
      </c>
      <c r="AJ21" s="92" t="str">
        <f t="shared" si="3"/>
        <v/>
      </c>
      <c r="AK21" s="92" t="str">
        <f t="shared" si="3"/>
        <v/>
      </c>
      <c r="AL21" s="92" t="str">
        <f t="shared" si="3"/>
        <v/>
      </c>
      <c r="AM21" s="92" t="str">
        <f t="shared" si="3"/>
        <v/>
      </c>
      <c r="AN21" s="92" t="str">
        <f t="shared" si="3"/>
        <v/>
      </c>
      <c r="AO21" s="92" t="str">
        <f t="shared" si="3"/>
        <v/>
      </c>
      <c r="AP21" s="92" t="str">
        <f t="shared" si="3"/>
        <v/>
      </c>
      <c r="AQ21" s="92" t="str">
        <f t="shared" si="3"/>
        <v/>
      </c>
      <c r="AR21" s="92" t="str">
        <f t="shared" si="3"/>
        <v/>
      </c>
      <c r="AS21" s="92" t="str">
        <f t="shared" si="3"/>
        <v/>
      </c>
      <c r="AT21" s="92" t="str">
        <f t="shared" si="3"/>
        <v/>
      </c>
      <c r="AU21" s="92" t="str">
        <f t="shared" si="3"/>
        <v/>
      </c>
      <c r="AV21" s="92" t="str">
        <f t="shared" si="3"/>
        <v/>
      </c>
      <c r="AW21" s="92" t="str">
        <f t="shared" si="3"/>
        <v/>
      </c>
      <c r="AX21" s="92" t="str">
        <f t="shared" si="3"/>
        <v/>
      </c>
      <c r="AY21" s="92" t="str">
        <f t="shared" si="3"/>
        <v/>
      </c>
      <c r="AZ21" s="92" t="str">
        <f t="shared" si="3"/>
        <v/>
      </c>
      <c r="BA21" s="92" t="str">
        <f t="shared" si="3"/>
        <v/>
      </c>
      <c r="BB21" s="92" t="str">
        <f t="shared" si="3"/>
        <v/>
      </c>
      <c r="BC21" s="92" t="str">
        <f t="shared" si="3"/>
        <v/>
      </c>
      <c r="BD21" s="92" t="str">
        <f t="shared" si="3"/>
        <v/>
      </c>
      <c r="BE21" s="92" t="str">
        <f t="shared" si="3"/>
        <v/>
      </c>
      <c r="BF21" s="92" t="str">
        <f t="shared" si="3"/>
        <v/>
      </c>
      <c r="BG21" s="92" t="str">
        <f t="shared" si="3"/>
        <v/>
      </c>
      <c r="BH21" s="92" t="str">
        <f t="shared" si="3"/>
        <v/>
      </c>
      <c r="BI21" s="92" t="str">
        <f t="shared" si="3"/>
        <v/>
      </c>
      <c r="BJ21" s="92" t="str">
        <f t="shared" si="3"/>
        <v/>
      </c>
    </row>
    <row r="22" spans="1:64" x14ac:dyDescent="0.2">
      <c r="A22" s="85" t="s">
        <v>16</v>
      </c>
      <c r="B22" s="86">
        <v>4</v>
      </c>
      <c r="F22" s="93">
        <f>SUM(G22:BJ22)</f>
        <v>35</v>
      </c>
      <c r="G22" s="94">
        <f t="shared" ref="G22:AL22" si="4">IF(ISNA(VLOOKUP(G21,lista,2,0)),"",VLOOKUP(G21,lista,2,0))</f>
        <v>4</v>
      </c>
      <c r="H22" s="94">
        <f t="shared" si="4"/>
        <v>1</v>
      </c>
      <c r="I22" s="94">
        <f t="shared" si="4"/>
        <v>1</v>
      </c>
      <c r="J22" s="94">
        <f t="shared" si="4"/>
        <v>1</v>
      </c>
      <c r="K22" s="94" t="str">
        <f t="shared" si="4"/>
        <v/>
      </c>
      <c r="L22" s="94">
        <f t="shared" si="4"/>
        <v>3</v>
      </c>
      <c r="M22" s="94">
        <f t="shared" si="4"/>
        <v>4</v>
      </c>
      <c r="N22" s="94">
        <f t="shared" si="4"/>
        <v>1</v>
      </c>
      <c r="O22" s="94">
        <f t="shared" si="4"/>
        <v>6</v>
      </c>
      <c r="P22" s="94">
        <f t="shared" si="4"/>
        <v>5</v>
      </c>
      <c r="Q22" s="94">
        <f t="shared" si="4"/>
        <v>4</v>
      </c>
      <c r="R22" s="94">
        <f t="shared" si="4"/>
        <v>5</v>
      </c>
      <c r="S22" s="94" t="str">
        <f t="shared" si="4"/>
        <v/>
      </c>
      <c r="T22" s="94" t="str">
        <f t="shared" si="4"/>
        <v/>
      </c>
      <c r="U22" s="94" t="str">
        <f t="shared" si="4"/>
        <v/>
      </c>
      <c r="V22" s="94" t="str">
        <f t="shared" si="4"/>
        <v/>
      </c>
      <c r="W22" s="94" t="str">
        <f t="shared" si="4"/>
        <v/>
      </c>
      <c r="X22" s="94" t="str">
        <f t="shared" si="4"/>
        <v/>
      </c>
      <c r="Y22" s="94" t="str">
        <f t="shared" si="4"/>
        <v/>
      </c>
      <c r="Z22" s="94" t="str">
        <f t="shared" si="4"/>
        <v/>
      </c>
      <c r="AA22" s="94" t="str">
        <f t="shared" si="4"/>
        <v/>
      </c>
      <c r="AB22" s="94" t="str">
        <f t="shared" si="4"/>
        <v/>
      </c>
      <c r="AC22" s="94" t="str">
        <f t="shared" si="4"/>
        <v/>
      </c>
      <c r="AD22" s="94" t="str">
        <f t="shared" si="4"/>
        <v/>
      </c>
      <c r="AE22" s="94" t="str">
        <f t="shared" si="4"/>
        <v/>
      </c>
      <c r="AF22" s="94" t="str">
        <f t="shared" si="4"/>
        <v/>
      </c>
      <c r="AG22" s="94" t="str">
        <f t="shared" si="4"/>
        <v/>
      </c>
      <c r="AH22" s="94" t="str">
        <f t="shared" si="4"/>
        <v/>
      </c>
      <c r="AI22" s="94" t="str">
        <f t="shared" si="4"/>
        <v/>
      </c>
      <c r="AJ22" s="94" t="str">
        <f t="shared" si="4"/>
        <v/>
      </c>
      <c r="AK22" s="94" t="str">
        <f t="shared" si="4"/>
        <v/>
      </c>
      <c r="AL22" s="94" t="str">
        <f t="shared" si="4"/>
        <v/>
      </c>
      <c r="AM22" s="94" t="str">
        <f t="shared" ref="AM22:BJ22" si="5">IF(ISNA(VLOOKUP(AM21,lista,2,0)),"",VLOOKUP(AM21,lista,2,0))</f>
        <v/>
      </c>
      <c r="AN22" s="94" t="str">
        <f t="shared" si="5"/>
        <v/>
      </c>
      <c r="AO22" s="94" t="str">
        <f t="shared" si="5"/>
        <v/>
      </c>
      <c r="AP22" s="94" t="str">
        <f t="shared" si="5"/>
        <v/>
      </c>
      <c r="AQ22" s="94" t="str">
        <f t="shared" si="5"/>
        <v/>
      </c>
      <c r="AR22" s="94" t="str">
        <f t="shared" si="5"/>
        <v/>
      </c>
      <c r="AS22" s="94" t="str">
        <f t="shared" si="5"/>
        <v/>
      </c>
      <c r="AT22" s="94" t="str">
        <f t="shared" si="5"/>
        <v/>
      </c>
      <c r="AU22" s="94" t="str">
        <f t="shared" si="5"/>
        <v/>
      </c>
      <c r="AV22" s="94" t="str">
        <f t="shared" si="5"/>
        <v/>
      </c>
      <c r="AW22" s="94" t="str">
        <f t="shared" si="5"/>
        <v/>
      </c>
      <c r="AX22" s="94" t="str">
        <f t="shared" si="5"/>
        <v/>
      </c>
      <c r="AY22" s="94" t="str">
        <f t="shared" si="5"/>
        <v/>
      </c>
      <c r="AZ22" s="94" t="str">
        <f t="shared" si="5"/>
        <v/>
      </c>
      <c r="BA22" s="94" t="str">
        <f t="shared" si="5"/>
        <v/>
      </c>
      <c r="BB22" s="94" t="str">
        <f t="shared" si="5"/>
        <v/>
      </c>
      <c r="BC22" s="94" t="str">
        <f t="shared" si="5"/>
        <v/>
      </c>
      <c r="BD22" s="94" t="str">
        <f t="shared" si="5"/>
        <v/>
      </c>
      <c r="BE22" s="94" t="str">
        <f t="shared" si="5"/>
        <v/>
      </c>
      <c r="BF22" s="94" t="str">
        <f t="shared" si="5"/>
        <v/>
      </c>
      <c r="BG22" s="94" t="str">
        <f t="shared" si="5"/>
        <v/>
      </c>
      <c r="BH22" s="94" t="str">
        <f t="shared" si="5"/>
        <v/>
      </c>
      <c r="BI22" s="94" t="str">
        <f t="shared" si="5"/>
        <v/>
      </c>
      <c r="BJ22" s="94" t="str">
        <f t="shared" si="5"/>
        <v/>
      </c>
    </row>
    <row r="23" spans="1:64" x14ac:dyDescent="0.2">
      <c r="A23" s="85" t="s">
        <v>17</v>
      </c>
      <c r="B23" s="87">
        <v>5</v>
      </c>
      <c r="F23" s="83">
        <f>MOD(F22-1,9)+1</f>
        <v>8</v>
      </c>
      <c r="G23" s="83" t="s">
        <v>125</v>
      </c>
      <c r="H23" s="83" t="s">
        <v>125</v>
      </c>
      <c r="I23" s="83" t="s">
        <v>125</v>
      </c>
      <c r="J23" s="83" t="s">
        <v>125</v>
      </c>
      <c r="K23" s="83" t="s">
        <v>125</v>
      </c>
      <c r="L23" s="83" t="s">
        <v>125</v>
      </c>
      <c r="M23" s="83" t="s">
        <v>125</v>
      </c>
      <c r="N23" s="83" t="s">
        <v>125</v>
      </c>
      <c r="O23" s="83" t="s">
        <v>125</v>
      </c>
      <c r="P23" s="83" t="s">
        <v>125</v>
      </c>
      <c r="Q23" s="83" t="s">
        <v>125</v>
      </c>
      <c r="R23" s="83" t="s">
        <v>125</v>
      </c>
      <c r="S23" s="83" t="s">
        <v>125</v>
      </c>
      <c r="T23" s="83"/>
      <c r="U23" s="84"/>
    </row>
    <row r="24" spans="1:64" x14ac:dyDescent="0.2">
      <c r="A24" s="85" t="s">
        <v>18</v>
      </c>
      <c r="B24" s="86">
        <v>6</v>
      </c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</row>
    <row r="25" spans="1:64" x14ac:dyDescent="0.2">
      <c r="A25" s="85" t="s">
        <v>25</v>
      </c>
      <c r="B25" s="86">
        <v>7</v>
      </c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</row>
    <row r="26" spans="1:64" x14ac:dyDescent="0.2">
      <c r="A26" s="85" t="s">
        <v>19</v>
      </c>
      <c r="B26" s="86">
        <v>8</v>
      </c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</row>
    <row r="27" spans="1:64" ht="13.5" thickBot="1" x14ac:dyDescent="0.25">
      <c r="A27" s="89" t="s">
        <v>20</v>
      </c>
      <c r="B27" s="90">
        <v>9</v>
      </c>
      <c r="F27" s="93">
        <f>F18+F22</f>
        <v>283</v>
      </c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</row>
    <row r="28" spans="1:64" x14ac:dyDescent="0.2">
      <c r="A28" s="79" t="s">
        <v>21</v>
      </c>
      <c r="B28" s="80">
        <v>1</v>
      </c>
      <c r="F28" s="83">
        <f>MOD(F27-1,9)+1</f>
        <v>4</v>
      </c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</row>
    <row r="29" spans="1:64" x14ac:dyDescent="0.2">
      <c r="A29" s="85" t="s">
        <v>22</v>
      </c>
      <c r="B29" s="86">
        <v>2</v>
      </c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</row>
    <row r="30" spans="1:64" ht="13.5" thickBot="1" x14ac:dyDescent="0.25">
      <c r="A30" s="89" t="s">
        <v>26</v>
      </c>
      <c r="B30" s="90">
        <v>3</v>
      </c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1"/>
  <sheetViews>
    <sheetView tabSelected="1" workbookViewId="0">
      <selection activeCell="L2" sqref="L2"/>
    </sheetView>
  </sheetViews>
  <sheetFormatPr defaultRowHeight="12.75" x14ac:dyDescent="0.2"/>
  <cols>
    <col min="1" max="1" width="0.875" customWidth="1"/>
    <col min="2" max="9" width="2.375" customWidth="1"/>
    <col min="10" max="10" width="4.5" customWidth="1"/>
    <col min="11" max="11" width="8" customWidth="1"/>
    <col min="12" max="12" width="22.5" customWidth="1"/>
    <col min="13" max="16" width="9" customWidth="1"/>
    <col min="18" max="18" width="19.375" bestFit="1" customWidth="1"/>
  </cols>
  <sheetData>
    <row r="1" spans="2:18" ht="13.5" thickBot="1" x14ac:dyDescent="0.25">
      <c r="B1" s="62" t="s">
        <v>113</v>
      </c>
      <c r="C1" s="63" t="s">
        <v>114</v>
      </c>
      <c r="D1" s="63" t="s">
        <v>115</v>
      </c>
      <c r="E1" s="64" t="s">
        <v>116</v>
      </c>
      <c r="F1" s="62" t="s">
        <v>117</v>
      </c>
      <c r="G1" s="63" t="s">
        <v>118</v>
      </c>
      <c r="H1" s="63" t="s">
        <v>119</v>
      </c>
      <c r="I1" s="64" t="s">
        <v>120</v>
      </c>
      <c r="J1" s="50"/>
      <c r="L1" s="54"/>
      <c r="N1" s="56" t="s">
        <v>68</v>
      </c>
      <c r="O1" s="56" t="s">
        <v>69</v>
      </c>
      <c r="P1" s="56" t="s">
        <v>71</v>
      </c>
      <c r="R1" s="55" t="s">
        <v>112</v>
      </c>
    </row>
    <row r="2" spans="2:18" ht="12.75" customHeight="1" x14ac:dyDescent="0.2">
      <c r="B2" s="40" t="s">
        <v>76</v>
      </c>
      <c r="C2" s="42" t="s">
        <v>85</v>
      </c>
      <c r="D2" s="42" t="s">
        <v>94</v>
      </c>
      <c r="E2" s="43" t="s">
        <v>104</v>
      </c>
      <c r="F2" s="51" t="s">
        <v>0</v>
      </c>
      <c r="G2" s="42" t="s">
        <v>5</v>
      </c>
      <c r="H2" s="42" t="s">
        <v>14</v>
      </c>
      <c r="I2" s="43" t="s">
        <v>21</v>
      </c>
      <c r="J2" s="47">
        <v>1</v>
      </c>
      <c r="L2" s="65" t="s">
        <v>106</v>
      </c>
      <c r="N2" s="57">
        <v>1</v>
      </c>
      <c r="O2" s="1" t="str">
        <f>MID($L$2,$N2,1)</f>
        <v>Н</v>
      </c>
      <c r="P2">
        <f t="array" ref="P2">SUM(($O2=$B$2:$I$10)*$J$2:$J$10)</f>
        <v>7</v>
      </c>
      <c r="R2" t="s">
        <v>106</v>
      </c>
    </row>
    <row r="3" spans="2:18" ht="12.75" customHeight="1" x14ac:dyDescent="0.2">
      <c r="B3" s="39" t="s">
        <v>77</v>
      </c>
      <c r="C3" s="44" t="s">
        <v>86</v>
      </c>
      <c r="D3" s="44" t="s">
        <v>95</v>
      </c>
      <c r="E3" s="45" t="s">
        <v>105</v>
      </c>
      <c r="F3" s="52" t="s">
        <v>1</v>
      </c>
      <c r="G3" s="44" t="s">
        <v>7</v>
      </c>
      <c r="H3" s="60" t="s">
        <v>107</v>
      </c>
      <c r="I3" s="45" t="s">
        <v>22</v>
      </c>
      <c r="J3" s="48">
        <v>2</v>
      </c>
      <c r="N3" s="57">
        <v>2</v>
      </c>
      <c r="O3" s="1" t="str">
        <f t="shared" ref="O3:O51" si="0">MID($L$2,$N3,1)</f>
        <v>и</v>
      </c>
      <c r="P3">
        <f t="array" ref="P3">SUM(($O3=$B$2:$I$10)*$J$2:$J$10)</f>
        <v>1</v>
      </c>
      <c r="R3" t="s">
        <v>109</v>
      </c>
    </row>
    <row r="4" spans="2:18" ht="12.75" customHeight="1" x14ac:dyDescent="0.2">
      <c r="B4" s="39" t="s">
        <v>78</v>
      </c>
      <c r="C4" s="44" t="s">
        <v>87</v>
      </c>
      <c r="D4" s="44" t="s">
        <v>96</v>
      </c>
      <c r="E4" s="45" t="s">
        <v>97</v>
      </c>
      <c r="F4" s="52" t="s">
        <v>2</v>
      </c>
      <c r="G4" s="44" t="s">
        <v>8</v>
      </c>
      <c r="H4" s="44" t="s">
        <v>15</v>
      </c>
      <c r="I4" s="45" t="s">
        <v>26</v>
      </c>
      <c r="J4" s="48">
        <v>3</v>
      </c>
      <c r="N4" s="57">
        <v>3</v>
      </c>
      <c r="O4" s="1" t="str">
        <f t="shared" si="0"/>
        <v>к</v>
      </c>
      <c r="P4">
        <f t="array" ref="P4">SUM(($O4=$B$2:$I$10)*$J$2:$J$10)</f>
        <v>3</v>
      </c>
      <c r="R4" t="s">
        <v>110</v>
      </c>
    </row>
    <row r="5" spans="2:18" ht="12.75" customHeight="1" x14ac:dyDescent="0.2">
      <c r="B5" s="39" t="s">
        <v>79</v>
      </c>
      <c r="C5" s="44" t="s">
        <v>88</v>
      </c>
      <c r="D5" s="44" t="s">
        <v>98</v>
      </c>
      <c r="E5" s="58" t="s">
        <v>107</v>
      </c>
      <c r="F5" s="52" t="s">
        <v>6</v>
      </c>
      <c r="G5" s="44" t="s">
        <v>9</v>
      </c>
      <c r="H5" s="44" t="s">
        <v>16</v>
      </c>
      <c r="I5" s="58" t="s">
        <v>107</v>
      </c>
      <c r="J5" s="48">
        <v>4</v>
      </c>
      <c r="N5" s="57">
        <v>4</v>
      </c>
      <c r="O5" s="1" t="str">
        <f t="shared" si="0"/>
        <v>о</v>
      </c>
      <c r="P5">
        <f t="array" ref="P5">SUM(($O5=$B$2:$I$10)*$J$2:$J$10)</f>
        <v>9</v>
      </c>
      <c r="R5" t="s">
        <v>34</v>
      </c>
    </row>
    <row r="6" spans="2:18" ht="12.75" customHeight="1" x14ac:dyDescent="0.2">
      <c r="B6" s="39" t="s">
        <v>80</v>
      </c>
      <c r="C6" s="44" t="s">
        <v>89</v>
      </c>
      <c r="D6" s="44" t="s">
        <v>99</v>
      </c>
      <c r="E6" s="58" t="s">
        <v>107</v>
      </c>
      <c r="F6" s="52" t="s">
        <v>23</v>
      </c>
      <c r="G6" s="44" t="s">
        <v>10</v>
      </c>
      <c r="H6" s="44" t="s">
        <v>17</v>
      </c>
      <c r="I6" s="58" t="s">
        <v>107</v>
      </c>
      <c r="J6" s="48">
        <v>5</v>
      </c>
      <c r="N6" s="57">
        <v>5</v>
      </c>
      <c r="O6" s="1" t="str">
        <f t="shared" si="0"/>
        <v>л</v>
      </c>
      <c r="P6">
        <f t="array" ref="P6">SUM(($O6=$B$2:$I$10)*$J$2:$J$10)</f>
        <v>4</v>
      </c>
      <c r="R6" t="s">
        <v>108</v>
      </c>
    </row>
    <row r="7" spans="2:18" ht="12.75" customHeight="1" x14ac:dyDescent="0.2">
      <c r="B7" s="39" t="s">
        <v>81</v>
      </c>
      <c r="C7" s="44" t="s">
        <v>90</v>
      </c>
      <c r="D7" s="44" t="s">
        <v>100</v>
      </c>
      <c r="E7" s="58" t="s">
        <v>107</v>
      </c>
      <c r="F7" s="52" t="s">
        <v>3</v>
      </c>
      <c r="G7" s="44" t="s">
        <v>11</v>
      </c>
      <c r="H7" s="44" t="s">
        <v>18</v>
      </c>
      <c r="I7" s="58" t="s">
        <v>107</v>
      </c>
      <c r="J7" s="48">
        <v>6</v>
      </c>
      <c r="N7" s="57">
        <v>6</v>
      </c>
      <c r="O7" s="1" t="str">
        <f t="shared" si="0"/>
        <v>а</v>
      </c>
      <c r="P7">
        <f t="array" ref="P7">SUM(($O7=$B$2:$I$10)*$J$2:$J$10)</f>
        <v>1</v>
      </c>
      <c r="R7" t="s">
        <v>111</v>
      </c>
    </row>
    <row r="8" spans="2:18" ht="12.75" customHeight="1" x14ac:dyDescent="0.2">
      <c r="B8" s="39" t="s">
        <v>82</v>
      </c>
      <c r="C8" s="44" t="s">
        <v>91</v>
      </c>
      <c r="D8" s="44" t="s">
        <v>101</v>
      </c>
      <c r="E8" s="58" t="s">
        <v>107</v>
      </c>
      <c r="F8" s="61" t="s">
        <v>107</v>
      </c>
      <c r="G8" s="44" t="s">
        <v>12</v>
      </c>
      <c r="H8" s="44" t="s">
        <v>25</v>
      </c>
      <c r="I8" s="58" t="s">
        <v>107</v>
      </c>
      <c r="J8" s="48">
        <v>7</v>
      </c>
      <c r="N8" s="57">
        <v>7</v>
      </c>
      <c r="O8" s="1" t="str">
        <f t="shared" si="0"/>
        <v xml:space="preserve"> </v>
      </c>
      <c r="P8">
        <f t="array" ref="P8">SUM(($O8=$B$2:$I$10)*$J$2:$J$10)</f>
        <v>0</v>
      </c>
    </row>
    <row r="9" spans="2:18" ht="12.75" customHeight="1" x14ac:dyDescent="0.2">
      <c r="B9" s="39" t="s">
        <v>83</v>
      </c>
      <c r="C9" s="44" t="s">
        <v>92</v>
      </c>
      <c r="D9" s="44" t="s">
        <v>102</v>
      </c>
      <c r="E9" s="58" t="s">
        <v>107</v>
      </c>
      <c r="F9" s="52" t="s">
        <v>24</v>
      </c>
      <c r="G9" s="60" t="s">
        <v>107</v>
      </c>
      <c r="H9" s="44" t="s">
        <v>19</v>
      </c>
      <c r="I9" s="58" t="s">
        <v>107</v>
      </c>
      <c r="J9" s="48">
        <v>8</v>
      </c>
      <c r="L9" s="54">
        <f>SUM($P$2:$P$51)</f>
        <v>44</v>
      </c>
      <c r="N9" s="57">
        <v>8</v>
      </c>
      <c r="O9" s="1" t="str">
        <f t="shared" si="0"/>
        <v>Т</v>
      </c>
      <c r="P9">
        <f t="array" ref="P9">SUM(($O9=$B$2:$I$10)*$J$2:$J$10)</f>
        <v>4</v>
      </c>
    </row>
    <row r="10" spans="2:18" ht="12.75" customHeight="1" thickBot="1" x14ac:dyDescent="0.25">
      <c r="B10" s="41" t="s">
        <v>84</v>
      </c>
      <c r="C10" s="46" t="s">
        <v>93</v>
      </c>
      <c r="D10" s="46" t="s">
        <v>103</v>
      </c>
      <c r="E10" s="59" t="s">
        <v>107</v>
      </c>
      <c r="F10" s="53" t="s">
        <v>4</v>
      </c>
      <c r="G10" s="46" t="s">
        <v>13</v>
      </c>
      <c r="H10" s="46" t="s">
        <v>20</v>
      </c>
      <c r="I10" s="59" t="s">
        <v>107</v>
      </c>
      <c r="J10" s="49">
        <v>9</v>
      </c>
      <c r="L10" s="54">
        <f>MOD($L$9-1,9)+1</f>
        <v>8</v>
      </c>
      <c r="N10" s="57">
        <v>9</v>
      </c>
      <c r="O10" s="1" t="str">
        <f t="shared" si="0"/>
        <v>е</v>
      </c>
      <c r="P10">
        <f t="array" ref="P10">SUM(($O10=$B$2:$I$10)*$J$2:$J$10)</f>
        <v>7</v>
      </c>
    </row>
    <row r="11" spans="2:18" ht="12.75" customHeight="1" x14ac:dyDescent="0.2">
      <c r="N11" s="57">
        <v>10</v>
      </c>
      <c r="O11" s="1" t="str">
        <f t="shared" si="0"/>
        <v>с</v>
      </c>
      <c r="P11">
        <f t="array" ref="P11">SUM(($O11=$B$2:$I$10)*$J$2:$J$10)</f>
        <v>3</v>
      </c>
    </row>
    <row r="12" spans="2:18" ht="12.75" customHeight="1" x14ac:dyDescent="0.2">
      <c r="N12" s="57">
        <v>11</v>
      </c>
      <c r="O12" s="1" t="str">
        <f t="shared" si="0"/>
        <v>л</v>
      </c>
      <c r="P12">
        <f t="array" ref="P12">SUM(($O12=$B$2:$I$10)*$J$2:$J$10)</f>
        <v>4</v>
      </c>
    </row>
    <row r="13" spans="2:18" ht="12.75" customHeight="1" x14ac:dyDescent="0.2">
      <c r="N13" s="57">
        <v>12</v>
      </c>
      <c r="O13" s="1" t="str">
        <f t="shared" si="0"/>
        <v>а</v>
      </c>
      <c r="P13">
        <f t="array" ref="P13">SUM(($O13=$B$2:$I$10)*$J$2:$J$10)</f>
        <v>1</v>
      </c>
    </row>
    <row r="14" spans="2:18" ht="12.75" customHeight="1" x14ac:dyDescent="0.2">
      <c r="N14" s="57">
        <v>13</v>
      </c>
      <c r="O14" s="1" t="str">
        <f t="shared" si="0"/>
        <v/>
      </c>
      <c r="P14">
        <f t="array" ref="P14">SUM(($O14=$B$2:$I$10)*$J$2:$J$10)</f>
        <v>0</v>
      </c>
    </row>
    <row r="15" spans="2:18" ht="12.75" customHeight="1" x14ac:dyDescent="0.2">
      <c r="N15" s="57">
        <v>14</v>
      </c>
      <c r="O15" s="1" t="str">
        <f t="shared" si="0"/>
        <v/>
      </c>
      <c r="P15">
        <f t="array" ref="P15">SUM(($O15=$B$2:$I$10)*$J$2:$J$10)</f>
        <v>0</v>
      </c>
    </row>
    <row r="16" spans="2:18" ht="12.75" customHeight="1" x14ac:dyDescent="0.2">
      <c r="N16" s="57">
        <v>15</v>
      </c>
      <c r="O16" s="1" t="str">
        <f t="shared" si="0"/>
        <v/>
      </c>
      <c r="P16">
        <f t="array" ref="P16">SUM(($O16=$B$2:$I$10)*$J$2:$J$10)</f>
        <v>0</v>
      </c>
    </row>
    <row r="17" spans="14:16" ht="12.75" customHeight="1" x14ac:dyDescent="0.2">
      <c r="N17" s="57">
        <v>16</v>
      </c>
      <c r="O17" s="1" t="str">
        <f t="shared" si="0"/>
        <v/>
      </c>
      <c r="P17">
        <f t="array" ref="P17">SUM(($O17=$B$2:$I$10)*$J$2:$J$10)</f>
        <v>0</v>
      </c>
    </row>
    <row r="18" spans="14:16" ht="12.75" customHeight="1" x14ac:dyDescent="0.2">
      <c r="N18" s="57">
        <v>17</v>
      </c>
      <c r="O18" s="1" t="str">
        <f t="shared" si="0"/>
        <v/>
      </c>
      <c r="P18">
        <f t="array" ref="P18">SUM(($O18=$B$2:$I$10)*$J$2:$J$10)</f>
        <v>0</v>
      </c>
    </row>
    <row r="19" spans="14:16" ht="12.75" customHeight="1" x14ac:dyDescent="0.2">
      <c r="N19" s="57">
        <v>18</v>
      </c>
      <c r="O19" s="1" t="str">
        <f t="shared" si="0"/>
        <v/>
      </c>
      <c r="P19">
        <f t="array" ref="P19">SUM(($O19=$B$2:$I$10)*$J$2:$J$10)</f>
        <v>0</v>
      </c>
    </row>
    <row r="20" spans="14:16" ht="12.75" customHeight="1" x14ac:dyDescent="0.2">
      <c r="N20" s="57">
        <v>19</v>
      </c>
      <c r="O20" s="1" t="str">
        <f t="shared" si="0"/>
        <v/>
      </c>
      <c r="P20">
        <f t="array" ref="P20">SUM(($O20=$B$2:$I$10)*$J$2:$J$10)</f>
        <v>0</v>
      </c>
    </row>
    <row r="21" spans="14:16" ht="12.75" customHeight="1" x14ac:dyDescent="0.2">
      <c r="N21" s="57">
        <v>20</v>
      </c>
      <c r="O21" s="1" t="str">
        <f t="shared" si="0"/>
        <v/>
      </c>
      <c r="P21">
        <f t="array" ref="P21">SUM(($O21=$B$2:$I$10)*$J$2:$J$10)</f>
        <v>0</v>
      </c>
    </row>
    <row r="22" spans="14:16" ht="12.75" customHeight="1" x14ac:dyDescent="0.2">
      <c r="N22" s="57">
        <v>21</v>
      </c>
      <c r="O22" s="1" t="str">
        <f t="shared" si="0"/>
        <v/>
      </c>
      <c r="P22">
        <f t="array" ref="P22">SUM(($O22=$B$2:$I$10)*$J$2:$J$10)</f>
        <v>0</v>
      </c>
    </row>
    <row r="23" spans="14:16" ht="12.75" customHeight="1" x14ac:dyDescent="0.2">
      <c r="N23" s="57">
        <v>22</v>
      </c>
      <c r="O23" s="1" t="str">
        <f t="shared" si="0"/>
        <v/>
      </c>
      <c r="P23">
        <f t="array" ref="P23">SUM(($O23=$B$2:$I$10)*$J$2:$J$10)</f>
        <v>0</v>
      </c>
    </row>
    <row r="24" spans="14:16" ht="12.75" customHeight="1" x14ac:dyDescent="0.2">
      <c r="N24" s="57">
        <v>23</v>
      </c>
      <c r="O24" s="1" t="str">
        <f t="shared" si="0"/>
        <v/>
      </c>
      <c r="P24">
        <f t="array" ref="P24">SUM(($O24=$B$2:$I$10)*$J$2:$J$10)</f>
        <v>0</v>
      </c>
    </row>
    <row r="25" spans="14:16" ht="12.75" customHeight="1" x14ac:dyDescent="0.2">
      <c r="N25" s="57">
        <v>24</v>
      </c>
      <c r="O25" s="1" t="str">
        <f t="shared" si="0"/>
        <v/>
      </c>
      <c r="P25">
        <f t="array" ref="P25">SUM(($O25=$B$2:$I$10)*$J$2:$J$10)</f>
        <v>0</v>
      </c>
    </row>
    <row r="26" spans="14:16" ht="12.75" customHeight="1" x14ac:dyDescent="0.2">
      <c r="N26" s="57">
        <v>25</v>
      </c>
      <c r="O26" s="1" t="str">
        <f t="shared" si="0"/>
        <v/>
      </c>
      <c r="P26">
        <f t="array" ref="P26">SUM(($O26=$B$2:$I$10)*$J$2:$J$10)</f>
        <v>0</v>
      </c>
    </row>
    <row r="27" spans="14:16" ht="12.75" customHeight="1" x14ac:dyDescent="0.2">
      <c r="N27" s="57">
        <v>26</v>
      </c>
      <c r="O27" s="1" t="str">
        <f t="shared" si="0"/>
        <v/>
      </c>
      <c r="P27">
        <f t="array" ref="P27">SUM(($O27=$B$2:$I$10)*$J$2:$J$10)</f>
        <v>0</v>
      </c>
    </row>
    <row r="28" spans="14:16" ht="12.75" customHeight="1" x14ac:dyDescent="0.2">
      <c r="N28" s="57">
        <v>27</v>
      </c>
      <c r="O28" s="1" t="str">
        <f t="shared" si="0"/>
        <v/>
      </c>
      <c r="P28">
        <f t="array" ref="P28">SUM(($O28=$B$2:$I$10)*$J$2:$J$10)</f>
        <v>0</v>
      </c>
    </row>
    <row r="29" spans="14:16" ht="12.75" customHeight="1" x14ac:dyDescent="0.2">
      <c r="N29" s="57">
        <v>28</v>
      </c>
      <c r="O29" s="1" t="str">
        <f t="shared" si="0"/>
        <v/>
      </c>
      <c r="P29">
        <f t="array" ref="P29">SUM(($O29=$B$2:$I$10)*$J$2:$J$10)</f>
        <v>0</v>
      </c>
    </row>
    <row r="30" spans="14:16" ht="12.75" customHeight="1" x14ac:dyDescent="0.2">
      <c r="N30" s="57">
        <v>29</v>
      </c>
      <c r="O30" s="1" t="str">
        <f t="shared" si="0"/>
        <v/>
      </c>
      <c r="P30">
        <f t="array" ref="P30">SUM(($O30=$B$2:$I$10)*$J$2:$J$10)</f>
        <v>0</v>
      </c>
    </row>
    <row r="31" spans="14:16" ht="12.75" customHeight="1" x14ac:dyDescent="0.2">
      <c r="N31" s="57">
        <v>30</v>
      </c>
      <c r="O31" s="1" t="str">
        <f t="shared" si="0"/>
        <v/>
      </c>
      <c r="P31">
        <f t="array" ref="P31">SUM(($O31=$B$2:$I$10)*$J$2:$J$10)</f>
        <v>0</v>
      </c>
    </row>
    <row r="32" spans="14:16" ht="12.75" customHeight="1" x14ac:dyDescent="0.2">
      <c r="N32" s="57">
        <v>31</v>
      </c>
      <c r="O32" s="1" t="str">
        <f t="shared" si="0"/>
        <v/>
      </c>
      <c r="P32">
        <f t="array" ref="P32">SUM(($O32=$B$2:$I$10)*$J$2:$J$10)</f>
        <v>0</v>
      </c>
    </row>
    <row r="33" spans="14:16" ht="12.75" customHeight="1" x14ac:dyDescent="0.2">
      <c r="N33" s="57">
        <v>32</v>
      </c>
      <c r="O33" s="1" t="str">
        <f t="shared" si="0"/>
        <v/>
      </c>
      <c r="P33">
        <f t="array" ref="P33">SUM(($O33=$B$2:$I$10)*$J$2:$J$10)</f>
        <v>0</v>
      </c>
    </row>
    <row r="34" spans="14:16" ht="12.75" customHeight="1" x14ac:dyDescent="0.2">
      <c r="N34" s="57">
        <v>33</v>
      </c>
      <c r="O34" s="1" t="str">
        <f t="shared" si="0"/>
        <v/>
      </c>
      <c r="P34">
        <f t="array" ref="P34">SUM(($O34=$B$2:$I$10)*$J$2:$J$10)</f>
        <v>0</v>
      </c>
    </row>
    <row r="35" spans="14:16" ht="12.75" customHeight="1" x14ac:dyDescent="0.2">
      <c r="N35" s="57">
        <v>34</v>
      </c>
      <c r="O35" s="1" t="str">
        <f t="shared" si="0"/>
        <v/>
      </c>
      <c r="P35">
        <f t="array" ref="P35">SUM(($O35=$B$2:$I$10)*$J$2:$J$10)</f>
        <v>0</v>
      </c>
    </row>
    <row r="36" spans="14:16" ht="12.75" customHeight="1" x14ac:dyDescent="0.2">
      <c r="N36" s="57">
        <v>35</v>
      </c>
      <c r="O36" s="1" t="str">
        <f t="shared" si="0"/>
        <v/>
      </c>
      <c r="P36">
        <f t="array" ref="P36">SUM(($O36=$B$2:$I$10)*$J$2:$J$10)</f>
        <v>0</v>
      </c>
    </row>
    <row r="37" spans="14:16" ht="12.75" customHeight="1" x14ac:dyDescent="0.2">
      <c r="N37" s="57">
        <v>36</v>
      </c>
      <c r="O37" s="1" t="str">
        <f t="shared" si="0"/>
        <v/>
      </c>
      <c r="P37">
        <f t="array" ref="P37">SUM(($O37=$B$2:$I$10)*$J$2:$J$10)</f>
        <v>0</v>
      </c>
    </row>
    <row r="38" spans="14:16" ht="12.75" customHeight="1" x14ac:dyDescent="0.2">
      <c r="N38" s="57">
        <v>37</v>
      </c>
      <c r="O38" s="1" t="str">
        <f t="shared" si="0"/>
        <v/>
      </c>
      <c r="P38">
        <f t="array" ref="P38">SUM(($O38=$B$2:$I$10)*$J$2:$J$10)</f>
        <v>0</v>
      </c>
    </row>
    <row r="39" spans="14:16" ht="12.75" customHeight="1" x14ac:dyDescent="0.2">
      <c r="N39" s="57">
        <v>38</v>
      </c>
      <c r="O39" s="1" t="str">
        <f t="shared" si="0"/>
        <v/>
      </c>
      <c r="P39">
        <f t="array" ref="P39">SUM(($O39=$B$2:$I$10)*$J$2:$J$10)</f>
        <v>0</v>
      </c>
    </row>
    <row r="40" spans="14:16" ht="12.75" customHeight="1" x14ac:dyDescent="0.2">
      <c r="N40" s="57">
        <v>39</v>
      </c>
      <c r="O40" s="1" t="str">
        <f t="shared" si="0"/>
        <v/>
      </c>
      <c r="P40">
        <f t="array" ref="P40">SUM(($O40=$B$2:$I$10)*$J$2:$J$10)</f>
        <v>0</v>
      </c>
    </row>
    <row r="41" spans="14:16" ht="12.75" customHeight="1" x14ac:dyDescent="0.2">
      <c r="N41" s="57">
        <v>40</v>
      </c>
      <c r="O41" s="1" t="str">
        <f t="shared" si="0"/>
        <v/>
      </c>
      <c r="P41">
        <f t="array" ref="P41">SUM(($O41=$B$2:$I$10)*$J$2:$J$10)</f>
        <v>0</v>
      </c>
    </row>
    <row r="42" spans="14:16" ht="12.75" customHeight="1" x14ac:dyDescent="0.2">
      <c r="N42" s="57">
        <v>41</v>
      </c>
      <c r="O42" s="1" t="str">
        <f t="shared" si="0"/>
        <v/>
      </c>
      <c r="P42">
        <f t="array" ref="P42">SUM(($O42=$B$2:$I$10)*$J$2:$J$10)</f>
        <v>0</v>
      </c>
    </row>
    <row r="43" spans="14:16" ht="12.75" customHeight="1" x14ac:dyDescent="0.2">
      <c r="N43" s="57">
        <v>42</v>
      </c>
      <c r="O43" s="1" t="str">
        <f t="shared" si="0"/>
        <v/>
      </c>
      <c r="P43">
        <f t="array" ref="P43">SUM(($O43=$B$2:$I$10)*$J$2:$J$10)</f>
        <v>0</v>
      </c>
    </row>
    <row r="44" spans="14:16" ht="12.75" customHeight="1" x14ac:dyDescent="0.2">
      <c r="N44" s="57">
        <v>43</v>
      </c>
      <c r="O44" s="1" t="str">
        <f t="shared" si="0"/>
        <v/>
      </c>
      <c r="P44">
        <f t="array" ref="P44">SUM(($O44=$B$2:$I$10)*$J$2:$J$10)</f>
        <v>0</v>
      </c>
    </row>
    <row r="45" spans="14:16" ht="12.75" customHeight="1" x14ac:dyDescent="0.2">
      <c r="N45" s="57">
        <v>44</v>
      </c>
      <c r="O45" s="1" t="str">
        <f t="shared" si="0"/>
        <v/>
      </c>
      <c r="P45">
        <f t="array" ref="P45">SUM(($O45=$B$2:$I$10)*$J$2:$J$10)</f>
        <v>0</v>
      </c>
    </row>
    <row r="46" spans="14:16" ht="12.75" customHeight="1" x14ac:dyDescent="0.2">
      <c r="N46" s="57">
        <v>45</v>
      </c>
      <c r="O46" s="1" t="str">
        <f t="shared" si="0"/>
        <v/>
      </c>
      <c r="P46">
        <f t="array" ref="P46">SUM(($O46=$B$2:$I$10)*$J$2:$J$10)</f>
        <v>0</v>
      </c>
    </row>
    <row r="47" spans="14:16" ht="12.75" customHeight="1" x14ac:dyDescent="0.2">
      <c r="N47" s="57">
        <v>46</v>
      </c>
      <c r="O47" s="1" t="str">
        <f t="shared" si="0"/>
        <v/>
      </c>
      <c r="P47">
        <f t="array" ref="P47">SUM(($O47=$B$2:$I$10)*$J$2:$J$10)</f>
        <v>0</v>
      </c>
    </row>
    <row r="48" spans="14:16" ht="12.75" customHeight="1" x14ac:dyDescent="0.2">
      <c r="N48" s="57">
        <v>47</v>
      </c>
      <c r="O48" s="1" t="str">
        <f t="shared" si="0"/>
        <v/>
      </c>
      <c r="P48">
        <f t="array" ref="P48">SUM(($O48=$B$2:$I$10)*$J$2:$J$10)</f>
        <v>0</v>
      </c>
    </row>
    <row r="49" spans="14:16" ht="12.75" customHeight="1" x14ac:dyDescent="0.2">
      <c r="N49" s="57">
        <v>48</v>
      </c>
      <c r="O49" s="1" t="str">
        <f t="shared" si="0"/>
        <v/>
      </c>
      <c r="P49">
        <f t="array" ref="P49">SUM(($O49=$B$2:$I$10)*$J$2:$J$10)</f>
        <v>0</v>
      </c>
    </row>
    <row r="50" spans="14:16" ht="12.75" customHeight="1" x14ac:dyDescent="0.2">
      <c r="N50" s="57">
        <v>49</v>
      </c>
      <c r="O50" s="1" t="str">
        <f t="shared" si="0"/>
        <v/>
      </c>
      <c r="P50">
        <f t="array" ref="P50">SUM(($O50=$B$2:$I$10)*$J$2:$J$10)</f>
        <v>0</v>
      </c>
    </row>
    <row r="51" spans="14:16" ht="12.75" customHeight="1" x14ac:dyDescent="0.2">
      <c r="N51" s="57">
        <v>50</v>
      </c>
      <c r="O51" s="1" t="str">
        <f t="shared" si="0"/>
        <v/>
      </c>
      <c r="P51">
        <f t="array" ref="P51">SUM(($O51=$B$2:$I$10)*$J$2:$J$10)</f>
        <v>0</v>
      </c>
    </row>
  </sheetData>
  <dataValidations count="1">
    <dataValidation type="list" allowBlank="1" showInputMessage="1" showErrorMessage="1" sqref="L2">
      <formula1>Ime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>
      <selection activeCell="L2" sqref="L2"/>
    </sheetView>
  </sheetViews>
  <sheetFormatPr defaultRowHeight="12.75" x14ac:dyDescent="0.2"/>
  <cols>
    <col min="1" max="1" width="3" bestFit="1" customWidth="1"/>
    <col min="2" max="10" width="2.375" customWidth="1"/>
    <col min="11" max="11" width="8" customWidth="1"/>
    <col min="12" max="12" width="22.5" customWidth="1"/>
    <col min="13" max="16" width="9" customWidth="1"/>
    <col min="18" max="18" width="19.375" bestFit="1" customWidth="1"/>
  </cols>
  <sheetData>
    <row r="1" spans="1:18" ht="13.5" thickBot="1" x14ac:dyDescent="0.25">
      <c r="B1" s="66">
        <v>1</v>
      </c>
      <c r="C1" s="67">
        <v>2</v>
      </c>
      <c r="D1" s="67">
        <v>3</v>
      </c>
      <c r="E1" s="67">
        <v>4</v>
      </c>
      <c r="F1" s="67">
        <v>5</v>
      </c>
      <c r="G1" s="67">
        <v>6</v>
      </c>
      <c r="H1" s="67">
        <v>7</v>
      </c>
      <c r="I1" s="67">
        <v>8</v>
      </c>
      <c r="J1" s="68">
        <v>9</v>
      </c>
      <c r="L1" s="54"/>
      <c r="N1" s="56" t="s">
        <v>68</v>
      </c>
      <c r="O1" s="56" t="s">
        <v>69</v>
      </c>
      <c r="P1" s="56" t="s">
        <v>71</v>
      </c>
      <c r="R1" s="55" t="s">
        <v>112</v>
      </c>
    </row>
    <row r="2" spans="1:18" ht="12.75" customHeight="1" x14ac:dyDescent="0.2">
      <c r="A2" s="76" t="s">
        <v>113</v>
      </c>
      <c r="B2" s="40" t="s">
        <v>76</v>
      </c>
      <c r="C2" s="42" t="s">
        <v>77</v>
      </c>
      <c r="D2" s="42" t="s">
        <v>78</v>
      </c>
      <c r="E2" s="42" t="s">
        <v>79</v>
      </c>
      <c r="F2" s="42" t="s">
        <v>80</v>
      </c>
      <c r="G2" s="42" t="s">
        <v>81</v>
      </c>
      <c r="H2" s="42" t="s">
        <v>82</v>
      </c>
      <c r="I2" s="42" t="s">
        <v>83</v>
      </c>
      <c r="J2" s="43" t="s">
        <v>84</v>
      </c>
      <c r="L2" s="65" t="s">
        <v>34</v>
      </c>
      <c r="N2" s="57">
        <v>1</v>
      </c>
      <c r="O2" s="1" t="str">
        <f>MID($L$2,$N2,1)</f>
        <v>N</v>
      </c>
      <c r="P2">
        <f t="array" ref="P2">SUM(($O2=$B$2:$J$9)*$B$1:$J$1)</f>
        <v>1</v>
      </c>
      <c r="R2" t="s">
        <v>106</v>
      </c>
    </row>
    <row r="3" spans="1:18" ht="12.75" customHeight="1" x14ac:dyDescent="0.2">
      <c r="A3" s="77" t="s">
        <v>114</v>
      </c>
      <c r="B3" s="39" t="s">
        <v>85</v>
      </c>
      <c r="C3" s="44" t="s">
        <v>86</v>
      </c>
      <c r="D3" s="44" t="s">
        <v>87</v>
      </c>
      <c r="E3" s="44" t="s">
        <v>88</v>
      </c>
      <c r="F3" s="44" t="s">
        <v>89</v>
      </c>
      <c r="G3" s="44" t="s">
        <v>90</v>
      </c>
      <c r="H3" s="44" t="s">
        <v>91</v>
      </c>
      <c r="I3" s="44" t="s">
        <v>92</v>
      </c>
      <c r="J3" s="45" t="s">
        <v>93</v>
      </c>
      <c r="N3" s="57">
        <v>2</v>
      </c>
      <c r="O3" s="1" t="str">
        <f t="shared" ref="O3:O51" si="0">MID($L$2,$N3,1)</f>
        <v>i</v>
      </c>
      <c r="P3">
        <f t="array" ref="P3">SUM(($O3=$B$2:$J$9)*$B$1:$J$1)</f>
        <v>4</v>
      </c>
      <c r="R3" t="s">
        <v>109</v>
      </c>
    </row>
    <row r="4" spans="1:18" ht="12.75" customHeight="1" x14ac:dyDescent="0.2">
      <c r="A4" s="77" t="s">
        <v>115</v>
      </c>
      <c r="B4" s="39" t="s">
        <v>94</v>
      </c>
      <c r="C4" s="44" t="s">
        <v>95</v>
      </c>
      <c r="D4" s="44" t="s">
        <v>96</v>
      </c>
      <c r="E4" s="44" t="s">
        <v>98</v>
      </c>
      <c r="F4" s="44" t="s">
        <v>99</v>
      </c>
      <c r="G4" s="44" t="s">
        <v>100</v>
      </c>
      <c r="H4" s="44" t="s">
        <v>101</v>
      </c>
      <c r="I4" s="44" t="s">
        <v>102</v>
      </c>
      <c r="J4" s="45" t="s">
        <v>103</v>
      </c>
      <c r="N4" s="57">
        <v>3</v>
      </c>
      <c r="O4" s="1" t="str">
        <f t="shared" si="0"/>
        <v>k</v>
      </c>
      <c r="P4">
        <f t="array" ref="P4">SUM(($O4=$B$2:$J$9)*$B$1:$J$1)</f>
        <v>6</v>
      </c>
      <c r="R4" t="s">
        <v>110</v>
      </c>
    </row>
    <row r="5" spans="1:18" ht="12.75" customHeight="1" thickBot="1" x14ac:dyDescent="0.25">
      <c r="A5" s="78" t="s">
        <v>116</v>
      </c>
      <c r="B5" s="71" t="s">
        <v>104</v>
      </c>
      <c r="C5" s="72" t="s">
        <v>105</v>
      </c>
      <c r="D5" s="72" t="s">
        <v>97</v>
      </c>
      <c r="E5" s="73" t="s">
        <v>107</v>
      </c>
      <c r="F5" s="73" t="s">
        <v>107</v>
      </c>
      <c r="G5" s="73" t="s">
        <v>107</v>
      </c>
      <c r="H5" s="73" t="s">
        <v>107</v>
      </c>
      <c r="I5" s="73" t="s">
        <v>107</v>
      </c>
      <c r="J5" s="74" t="s">
        <v>107</v>
      </c>
      <c r="N5" s="57">
        <v>4</v>
      </c>
      <c r="O5" s="1" t="str">
        <f t="shared" si="0"/>
        <v>o</v>
      </c>
      <c r="P5">
        <f t="array" ref="P5">SUM(($O5=$B$2:$J$9)*$B$1:$J$1)</f>
        <v>3</v>
      </c>
      <c r="R5" t="s">
        <v>34</v>
      </c>
    </row>
    <row r="6" spans="1:18" ht="12.75" customHeight="1" x14ac:dyDescent="0.2">
      <c r="A6" s="76" t="s">
        <v>117</v>
      </c>
      <c r="B6" s="40" t="s">
        <v>0</v>
      </c>
      <c r="C6" s="42" t="s">
        <v>1</v>
      </c>
      <c r="D6" s="42" t="s">
        <v>2</v>
      </c>
      <c r="E6" s="42" t="s">
        <v>6</v>
      </c>
      <c r="F6" s="42" t="s">
        <v>23</v>
      </c>
      <c r="G6" s="42" t="s">
        <v>3</v>
      </c>
      <c r="H6" s="75" t="s">
        <v>107</v>
      </c>
      <c r="I6" s="42" t="s">
        <v>24</v>
      </c>
      <c r="J6" s="43" t="s">
        <v>4</v>
      </c>
      <c r="N6" s="57">
        <v>5</v>
      </c>
      <c r="O6" s="1" t="str">
        <f t="shared" si="0"/>
        <v>l</v>
      </c>
      <c r="P6">
        <f t="array" ref="P6">SUM(($O6=$B$2:$J$9)*$B$1:$J$1)</f>
        <v>7</v>
      </c>
      <c r="R6" t="s">
        <v>108</v>
      </c>
    </row>
    <row r="7" spans="1:18" ht="12.75" customHeight="1" x14ac:dyDescent="0.2">
      <c r="A7" s="77" t="s">
        <v>118</v>
      </c>
      <c r="B7" s="39" t="s">
        <v>5</v>
      </c>
      <c r="C7" s="44" t="s">
        <v>7</v>
      </c>
      <c r="D7" s="44" t="s">
        <v>8</v>
      </c>
      <c r="E7" s="44" t="s">
        <v>9</v>
      </c>
      <c r="F7" s="44" t="s">
        <v>10</v>
      </c>
      <c r="G7" s="44" t="s">
        <v>11</v>
      </c>
      <c r="H7" s="44" t="s">
        <v>12</v>
      </c>
      <c r="I7" s="69" t="s">
        <v>107</v>
      </c>
      <c r="J7" s="45" t="s">
        <v>13</v>
      </c>
      <c r="N7" s="57">
        <v>6</v>
      </c>
      <c r="O7" s="1" t="str">
        <f t="shared" si="0"/>
        <v>a</v>
      </c>
      <c r="P7">
        <f t="array" ref="P7">SUM(($O7=$B$2:$J$9)*$B$1:$J$1)</f>
        <v>1</v>
      </c>
      <c r="R7" t="s">
        <v>111</v>
      </c>
    </row>
    <row r="8" spans="1:18" ht="12.75" customHeight="1" x14ac:dyDescent="0.2">
      <c r="A8" s="77" t="s">
        <v>119</v>
      </c>
      <c r="B8" s="39" t="s">
        <v>14</v>
      </c>
      <c r="C8" s="69" t="s">
        <v>107</v>
      </c>
      <c r="D8" s="44" t="s">
        <v>15</v>
      </c>
      <c r="E8" s="44" t="s">
        <v>16</v>
      </c>
      <c r="F8" s="44" t="s">
        <v>17</v>
      </c>
      <c r="G8" s="44" t="s">
        <v>18</v>
      </c>
      <c r="H8" s="44" t="s">
        <v>25</v>
      </c>
      <c r="I8" s="44" t="s">
        <v>19</v>
      </c>
      <c r="J8" s="45" t="s">
        <v>20</v>
      </c>
      <c r="N8" s="57">
        <v>7</v>
      </c>
      <c r="O8" s="1" t="str">
        <f t="shared" si="0"/>
        <v xml:space="preserve"> </v>
      </c>
      <c r="P8">
        <f t="array" ref="P8">SUM(($O8=$B$2:$J$9)*$B$1:$J$1)</f>
        <v>0</v>
      </c>
    </row>
    <row r="9" spans="1:18" ht="12.75" customHeight="1" thickBot="1" x14ac:dyDescent="0.25">
      <c r="A9" s="78" t="s">
        <v>120</v>
      </c>
      <c r="B9" s="41" t="s">
        <v>21</v>
      </c>
      <c r="C9" s="46" t="s">
        <v>22</v>
      </c>
      <c r="D9" s="46" t="s">
        <v>26</v>
      </c>
      <c r="E9" s="70" t="s">
        <v>107</v>
      </c>
      <c r="F9" s="70" t="s">
        <v>107</v>
      </c>
      <c r="G9" s="70" t="s">
        <v>107</v>
      </c>
      <c r="H9" s="70" t="s">
        <v>107</v>
      </c>
      <c r="I9" s="70" t="s">
        <v>107</v>
      </c>
      <c r="J9" s="59" t="s">
        <v>107</v>
      </c>
      <c r="L9" s="54">
        <f>SUM($P$2:$P$51)</f>
        <v>53</v>
      </c>
      <c r="N9" s="57">
        <v>8</v>
      </c>
      <c r="O9" s="1" t="str">
        <f t="shared" si="0"/>
        <v>T</v>
      </c>
      <c r="P9">
        <f t="array" ref="P9">SUM(($O9=$B$2:$J$9)*$B$1:$J$1)</f>
        <v>8</v>
      </c>
    </row>
    <row r="10" spans="1:18" ht="12.75" customHeight="1" x14ac:dyDescent="0.2">
      <c r="L10" s="54">
        <f>MOD($L$9-1,9)+1</f>
        <v>8</v>
      </c>
      <c r="N10" s="57">
        <v>9</v>
      </c>
      <c r="O10" s="1" t="str">
        <f t="shared" si="0"/>
        <v>e</v>
      </c>
      <c r="P10">
        <f t="array" ref="P10">SUM(($O10=$B$2:$J$9)*$B$1:$J$1)</f>
        <v>9</v>
      </c>
    </row>
    <row r="11" spans="1:18" ht="12.75" customHeight="1" x14ac:dyDescent="0.2">
      <c r="N11" s="57">
        <v>10</v>
      </c>
      <c r="O11" s="1" t="str">
        <f t="shared" si="0"/>
        <v>s</v>
      </c>
      <c r="P11">
        <f t="array" ref="P11">SUM(($O11=$B$2:$J$9)*$B$1:$J$1)</f>
        <v>6</v>
      </c>
    </row>
    <row r="12" spans="1:18" ht="12.75" customHeight="1" x14ac:dyDescent="0.2">
      <c r="N12" s="57">
        <v>11</v>
      </c>
      <c r="O12" s="1" t="str">
        <f t="shared" si="0"/>
        <v>l</v>
      </c>
      <c r="P12">
        <f t="array" ref="P12">SUM(($O12=$B$2:$J$9)*$B$1:$J$1)</f>
        <v>7</v>
      </c>
    </row>
    <row r="13" spans="1:18" ht="12.75" customHeight="1" x14ac:dyDescent="0.2">
      <c r="N13" s="57">
        <v>12</v>
      </c>
      <c r="O13" s="1" t="str">
        <f t="shared" si="0"/>
        <v>a</v>
      </c>
      <c r="P13">
        <f t="array" ref="P13">SUM(($O13=$B$2:$J$9)*$B$1:$J$1)</f>
        <v>1</v>
      </c>
    </row>
    <row r="14" spans="1:18" ht="12.75" customHeight="1" x14ac:dyDescent="0.2">
      <c r="N14" s="57">
        <v>13</v>
      </c>
      <c r="O14" s="1" t="str">
        <f t="shared" si="0"/>
        <v/>
      </c>
      <c r="P14">
        <f t="array" ref="P14">SUM(($O14=$B$2:$J$9)*$B$1:$J$1)</f>
        <v>0</v>
      </c>
    </row>
    <row r="15" spans="1:18" ht="12.75" customHeight="1" x14ac:dyDescent="0.2">
      <c r="N15" s="57">
        <v>14</v>
      </c>
      <c r="O15" s="1" t="str">
        <f t="shared" si="0"/>
        <v/>
      </c>
      <c r="P15">
        <f t="array" ref="P15">SUM(($O15=$B$2:$J$9)*$B$1:$J$1)</f>
        <v>0</v>
      </c>
    </row>
    <row r="16" spans="1:18" ht="12.75" customHeight="1" x14ac:dyDescent="0.2">
      <c r="N16" s="57">
        <v>15</v>
      </c>
      <c r="O16" s="1" t="str">
        <f t="shared" si="0"/>
        <v/>
      </c>
      <c r="P16">
        <f t="array" ref="P16">SUM(($O16=$B$2:$J$9)*$B$1:$J$1)</f>
        <v>0</v>
      </c>
    </row>
    <row r="17" spans="14:16" ht="12.75" customHeight="1" x14ac:dyDescent="0.2">
      <c r="N17" s="57">
        <v>16</v>
      </c>
      <c r="O17" s="1" t="str">
        <f t="shared" si="0"/>
        <v/>
      </c>
      <c r="P17">
        <f t="array" ref="P17">SUM(($O17=$B$2:$J$9)*$B$1:$J$1)</f>
        <v>0</v>
      </c>
    </row>
    <row r="18" spans="14:16" ht="12.75" customHeight="1" x14ac:dyDescent="0.2">
      <c r="N18" s="57">
        <v>17</v>
      </c>
      <c r="O18" s="1" t="str">
        <f t="shared" si="0"/>
        <v/>
      </c>
      <c r="P18">
        <f t="array" ref="P18">SUM(($O18=$B$2:$J$9)*$B$1:$J$1)</f>
        <v>0</v>
      </c>
    </row>
    <row r="19" spans="14:16" ht="12.75" customHeight="1" x14ac:dyDescent="0.2">
      <c r="N19" s="57">
        <v>18</v>
      </c>
      <c r="O19" s="1" t="str">
        <f t="shared" si="0"/>
        <v/>
      </c>
      <c r="P19">
        <f t="array" ref="P19">SUM(($O19=$B$2:$J$9)*$B$1:$J$1)</f>
        <v>0</v>
      </c>
    </row>
    <row r="20" spans="14:16" ht="12.75" customHeight="1" x14ac:dyDescent="0.2">
      <c r="N20" s="57">
        <v>19</v>
      </c>
      <c r="O20" s="1" t="str">
        <f t="shared" si="0"/>
        <v/>
      </c>
      <c r="P20">
        <f t="array" ref="P20">SUM(($O20=$B$2:$J$9)*$B$1:$J$1)</f>
        <v>0</v>
      </c>
    </row>
    <row r="21" spans="14:16" ht="12.75" customHeight="1" x14ac:dyDescent="0.2">
      <c r="N21" s="57">
        <v>20</v>
      </c>
      <c r="O21" s="1" t="str">
        <f t="shared" si="0"/>
        <v/>
      </c>
      <c r="P21">
        <f t="array" ref="P21">SUM(($O21=$B$2:$J$9)*$B$1:$J$1)</f>
        <v>0</v>
      </c>
    </row>
    <row r="22" spans="14:16" ht="12.75" customHeight="1" x14ac:dyDescent="0.2">
      <c r="N22" s="57">
        <v>21</v>
      </c>
      <c r="O22" s="1" t="str">
        <f t="shared" si="0"/>
        <v/>
      </c>
      <c r="P22">
        <f t="array" ref="P22">SUM(($O22=$B$2:$J$9)*$B$1:$J$1)</f>
        <v>0</v>
      </c>
    </row>
    <row r="23" spans="14:16" ht="12.75" customHeight="1" x14ac:dyDescent="0.2">
      <c r="N23" s="57">
        <v>22</v>
      </c>
      <c r="O23" s="1" t="str">
        <f t="shared" si="0"/>
        <v/>
      </c>
      <c r="P23">
        <f t="array" ref="P23">SUM(($O23=$B$2:$J$9)*$B$1:$J$1)</f>
        <v>0</v>
      </c>
    </row>
    <row r="24" spans="14:16" ht="12.75" customHeight="1" x14ac:dyDescent="0.2">
      <c r="N24" s="57">
        <v>23</v>
      </c>
      <c r="O24" s="1" t="str">
        <f t="shared" si="0"/>
        <v/>
      </c>
      <c r="P24">
        <f t="array" ref="P24">SUM(($O24=$B$2:$J$9)*$B$1:$J$1)</f>
        <v>0</v>
      </c>
    </row>
    <row r="25" spans="14:16" ht="12.75" customHeight="1" x14ac:dyDescent="0.2">
      <c r="N25" s="57">
        <v>24</v>
      </c>
      <c r="O25" s="1" t="str">
        <f t="shared" si="0"/>
        <v/>
      </c>
      <c r="P25">
        <f t="array" ref="P25">SUM(($O25=$B$2:$J$9)*$B$1:$J$1)</f>
        <v>0</v>
      </c>
    </row>
    <row r="26" spans="14:16" ht="12.75" customHeight="1" x14ac:dyDescent="0.2">
      <c r="N26" s="57">
        <v>25</v>
      </c>
      <c r="O26" s="1" t="str">
        <f t="shared" si="0"/>
        <v/>
      </c>
      <c r="P26">
        <f t="array" ref="P26">SUM(($O26=$B$2:$J$9)*$B$1:$J$1)</f>
        <v>0</v>
      </c>
    </row>
    <row r="27" spans="14:16" ht="12.75" customHeight="1" x14ac:dyDescent="0.2">
      <c r="N27" s="57">
        <v>26</v>
      </c>
      <c r="O27" s="1" t="str">
        <f t="shared" si="0"/>
        <v/>
      </c>
      <c r="P27">
        <f t="array" ref="P27">SUM(($O27=$B$2:$J$9)*$B$1:$J$1)</f>
        <v>0</v>
      </c>
    </row>
    <row r="28" spans="14:16" ht="12.75" customHeight="1" x14ac:dyDescent="0.2">
      <c r="N28" s="57">
        <v>27</v>
      </c>
      <c r="O28" s="1" t="str">
        <f t="shared" si="0"/>
        <v/>
      </c>
      <c r="P28">
        <f t="array" ref="P28">SUM(($O28=$B$2:$J$9)*$B$1:$J$1)</f>
        <v>0</v>
      </c>
    </row>
    <row r="29" spans="14:16" ht="12.75" customHeight="1" x14ac:dyDescent="0.2">
      <c r="N29" s="57">
        <v>28</v>
      </c>
      <c r="O29" s="1" t="str">
        <f t="shared" si="0"/>
        <v/>
      </c>
      <c r="P29">
        <f t="array" ref="P29">SUM(($O29=$B$2:$J$9)*$B$1:$J$1)</f>
        <v>0</v>
      </c>
    </row>
    <row r="30" spans="14:16" ht="12.75" customHeight="1" x14ac:dyDescent="0.2">
      <c r="N30" s="57">
        <v>29</v>
      </c>
      <c r="O30" s="1" t="str">
        <f t="shared" si="0"/>
        <v/>
      </c>
      <c r="P30">
        <f t="array" ref="P30">SUM(($O30=$B$2:$J$9)*$B$1:$J$1)</f>
        <v>0</v>
      </c>
    </row>
    <row r="31" spans="14:16" ht="12.75" customHeight="1" x14ac:dyDescent="0.2">
      <c r="N31" s="57">
        <v>30</v>
      </c>
      <c r="O31" s="1" t="str">
        <f t="shared" si="0"/>
        <v/>
      </c>
      <c r="P31">
        <f t="array" ref="P31">SUM(($O31=$B$2:$J$9)*$B$1:$J$1)</f>
        <v>0</v>
      </c>
    </row>
    <row r="32" spans="14:16" ht="12.75" customHeight="1" x14ac:dyDescent="0.2">
      <c r="N32" s="57">
        <v>31</v>
      </c>
      <c r="O32" s="1" t="str">
        <f t="shared" si="0"/>
        <v/>
      </c>
      <c r="P32">
        <f t="array" ref="P32">SUM(($O32=$B$2:$J$9)*$B$1:$J$1)</f>
        <v>0</v>
      </c>
    </row>
    <row r="33" spans="14:16" ht="12.75" customHeight="1" x14ac:dyDescent="0.2">
      <c r="N33" s="57">
        <v>32</v>
      </c>
      <c r="O33" s="1" t="str">
        <f t="shared" si="0"/>
        <v/>
      </c>
      <c r="P33">
        <f t="array" ref="P33">SUM(($O33=$B$2:$J$9)*$B$1:$J$1)</f>
        <v>0</v>
      </c>
    </row>
    <row r="34" spans="14:16" ht="12.75" customHeight="1" x14ac:dyDescent="0.2">
      <c r="N34" s="57">
        <v>33</v>
      </c>
      <c r="O34" s="1" t="str">
        <f t="shared" si="0"/>
        <v/>
      </c>
      <c r="P34">
        <f t="array" ref="P34">SUM(($O34=$B$2:$J$9)*$B$1:$J$1)</f>
        <v>0</v>
      </c>
    </row>
    <row r="35" spans="14:16" ht="12.75" customHeight="1" x14ac:dyDescent="0.2">
      <c r="N35" s="57">
        <v>34</v>
      </c>
      <c r="O35" s="1" t="str">
        <f t="shared" si="0"/>
        <v/>
      </c>
      <c r="P35">
        <f t="array" ref="P35">SUM(($O35=$B$2:$J$9)*$B$1:$J$1)</f>
        <v>0</v>
      </c>
    </row>
    <row r="36" spans="14:16" ht="12.75" customHeight="1" x14ac:dyDescent="0.2">
      <c r="N36" s="57">
        <v>35</v>
      </c>
      <c r="O36" s="1" t="str">
        <f t="shared" si="0"/>
        <v/>
      </c>
      <c r="P36">
        <f t="array" ref="P36">SUM(($O36=$B$2:$J$9)*$B$1:$J$1)</f>
        <v>0</v>
      </c>
    </row>
    <row r="37" spans="14:16" ht="12.75" customHeight="1" x14ac:dyDescent="0.2">
      <c r="N37" s="57">
        <v>36</v>
      </c>
      <c r="O37" s="1" t="str">
        <f t="shared" si="0"/>
        <v/>
      </c>
      <c r="P37">
        <f t="array" ref="P37">SUM(($O37=$B$2:$J$9)*$B$1:$J$1)</f>
        <v>0</v>
      </c>
    </row>
    <row r="38" spans="14:16" ht="12.75" customHeight="1" x14ac:dyDescent="0.2">
      <c r="N38" s="57">
        <v>37</v>
      </c>
      <c r="O38" s="1" t="str">
        <f t="shared" si="0"/>
        <v/>
      </c>
      <c r="P38">
        <f t="array" ref="P38">SUM(($O38=$B$2:$J$9)*$B$1:$J$1)</f>
        <v>0</v>
      </c>
    </row>
    <row r="39" spans="14:16" ht="12.75" customHeight="1" x14ac:dyDescent="0.2">
      <c r="N39" s="57">
        <v>38</v>
      </c>
      <c r="O39" s="1" t="str">
        <f t="shared" si="0"/>
        <v/>
      </c>
      <c r="P39">
        <f t="array" ref="P39">SUM(($O39=$B$2:$J$9)*$B$1:$J$1)</f>
        <v>0</v>
      </c>
    </row>
    <row r="40" spans="14:16" ht="12.75" customHeight="1" x14ac:dyDescent="0.2">
      <c r="N40" s="57">
        <v>39</v>
      </c>
      <c r="O40" s="1" t="str">
        <f t="shared" si="0"/>
        <v/>
      </c>
      <c r="P40">
        <f t="array" ref="P40">SUM(($O40=$B$2:$J$9)*$B$1:$J$1)</f>
        <v>0</v>
      </c>
    </row>
    <row r="41" spans="14:16" ht="12.75" customHeight="1" x14ac:dyDescent="0.2">
      <c r="N41" s="57">
        <v>40</v>
      </c>
      <c r="O41" s="1" t="str">
        <f t="shared" si="0"/>
        <v/>
      </c>
      <c r="P41">
        <f t="array" ref="P41">SUM(($O41=$B$2:$J$9)*$B$1:$J$1)</f>
        <v>0</v>
      </c>
    </row>
    <row r="42" spans="14:16" ht="12.75" customHeight="1" x14ac:dyDescent="0.2">
      <c r="N42" s="57">
        <v>41</v>
      </c>
      <c r="O42" s="1" t="str">
        <f t="shared" si="0"/>
        <v/>
      </c>
      <c r="P42">
        <f t="array" ref="P42">SUM(($O42=$B$2:$J$9)*$B$1:$J$1)</f>
        <v>0</v>
      </c>
    </row>
    <row r="43" spans="14:16" ht="12.75" customHeight="1" x14ac:dyDescent="0.2">
      <c r="N43" s="57">
        <v>42</v>
      </c>
      <c r="O43" s="1" t="str">
        <f t="shared" si="0"/>
        <v/>
      </c>
      <c r="P43">
        <f t="array" ref="P43">SUM(($O43=$B$2:$J$9)*$B$1:$J$1)</f>
        <v>0</v>
      </c>
    </row>
    <row r="44" spans="14:16" ht="12.75" customHeight="1" x14ac:dyDescent="0.2">
      <c r="N44" s="57">
        <v>43</v>
      </c>
      <c r="O44" s="1" t="str">
        <f t="shared" si="0"/>
        <v/>
      </c>
      <c r="P44">
        <f t="array" ref="P44">SUM(($O44=$B$2:$J$9)*$B$1:$J$1)</f>
        <v>0</v>
      </c>
    </row>
    <row r="45" spans="14:16" ht="12.75" customHeight="1" x14ac:dyDescent="0.2">
      <c r="N45" s="57">
        <v>44</v>
      </c>
      <c r="O45" s="1" t="str">
        <f t="shared" si="0"/>
        <v/>
      </c>
      <c r="P45">
        <f t="array" ref="P45">SUM(($O45=$B$2:$J$9)*$B$1:$J$1)</f>
        <v>0</v>
      </c>
    </row>
    <row r="46" spans="14:16" ht="12.75" customHeight="1" x14ac:dyDescent="0.2">
      <c r="N46" s="57">
        <v>45</v>
      </c>
      <c r="O46" s="1" t="str">
        <f t="shared" si="0"/>
        <v/>
      </c>
      <c r="P46">
        <f t="array" ref="P46">SUM(($O46=$B$2:$J$9)*$B$1:$J$1)</f>
        <v>0</v>
      </c>
    </row>
    <row r="47" spans="14:16" ht="12.75" customHeight="1" x14ac:dyDescent="0.2">
      <c r="N47" s="57">
        <v>46</v>
      </c>
      <c r="O47" s="1" t="str">
        <f t="shared" si="0"/>
        <v/>
      </c>
      <c r="P47">
        <f t="array" ref="P47">SUM(($O47=$B$2:$J$9)*$B$1:$J$1)</f>
        <v>0</v>
      </c>
    </row>
    <row r="48" spans="14:16" ht="12.75" customHeight="1" x14ac:dyDescent="0.2">
      <c r="N48" s="57">
        <v>47</v>
      </c>
      <c r="O48" s="1" t="str">
        <f t="shared" si="0"/>
        <v/>
      </c>
      <c r="P48">
        <f t="array" ref="P48">SUM(($O48=$B$2:$J$9)*$B$1:$J$1)</f>
        <v>0</v>
      </c>
    </row>
    <row r="49" spans="14:16" ht="12.75" customHeight="1" x14ac:dyDescent="0.2">
      <c r="N49" s="57">
        <v>48</v>
      </c>
      <c r="O49" s="1" t="str">
        <f t="shared" si="0"/>
        <v/>
      </c>
      <c r="P49">
        <f t="array" ref="P49">SUM(($O49=$B$2:$J$9)*$B$1:$J$1)</f>
        <v>0</v>
      </c>
    </row>
    <row r="50" spans="14:16" ht="12.75" customHeight="1" x14ac:dyDescent="0.2">
      <c r="N50" s="57">
        <v>49</v>
      </c>
      <c r="O50" s="1" t="str">
        <f t="shared" si="0"/>
        <v/>
      </c>
      <c r="P50">
        <f t="array" ref="P50">SUM(($O50=$B$2:$J$9)*$B$1:$J$1)</f>
        <v>0</v>
      </c>
    </row>
    <row r="51" spans="14:16" ht="12.75" customHeight="1" x14ac:dyDescent="0.2">
      <c r="N51" s="57">
        <v>50</v>
      </c>
      <c r="O51" s="1" t="str">
        <f t="shared" si="0"/>
        <v/>
      </c>
      <c r="P51">
        <f t="array" ref="P51">SUM(($O51=$B$2:$J$9)*$B$1:$J$1)</f>
        <v>0</v>
      </c>
    </row>
  </sheetData>
  <dataValidations count="1">
    <dataValidation type="list" allowBlank="1" showInputMessage="1" showErrorMessage="1" sqref="L2">
      <formula1>Ime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workbookViewId="0">
      <selection activeCell="F8" sqref="F8"/>
    </sheetView>
  </sheetViews>
  <sheetFormatPr defaultRowHeight="12.75" x14ac:dyDescent="0.2"/>
  <cols>
    <col min="1" max="1" width="3" bestFit="1" customWidth="1"/>
    <col min="2" max="2" width="2.375" customWidth="1"/>
    <col min="6" max="6" width="19.375" bestFit="1" customWidth="1"/>
    <col min="7" max="7" width="14.125" bestFit="1" customWidth="1"/>
  </cols>
  <sheetData>
    <row r="1" spans="2:8" x14ac:dyDescent="0.2">
      <c r="B1" t="s">
        <v>76</v>
      </c>
      <c r="F1" s="55" t="s">
        <v>112</v>
      </c>
      <c r="G1" s="55" t="s">
        <v>121</v>
      </c>
      <c r="H1" s="55" t="s">
        <v>122</v>
      </c>
    </row>
    <row r="2" spans="2:8" ht="12.75" customHeight="1" x14ac:dyDescent="0.2">
      <c r="B2" t="s">
        <v>77</v>
      </c>
      <c r="F2" t="s">
        <v>106</v>
      </c>
      <c r="G2" s="54">
        <f t="array" aca="1" ref="G2" ca="1">SUM(MOD(MATCH(MID(SUBSTITUTE(SUBSTITUTE(F2," ",""),"-",""),ROW(INDIRECT("1:"&amp;LEN(SUBSTITUTE(SUBSTITUTE(F2," ",""),"-","")))),1),$B$1:$B$66,)-1,9)+1)</f>
        <v>44</v>
      </c>
      <c r="H2" s="54">
        <f t="shared" ref="H2:H7" ca="1" si="0">MOD(G2-1,9)+1</f>
        <v>8</v>
      </c>
    </row>
    <row r="3" spans="2:8" ht="12.75" customHeight="1" x14ac:dyDescent="0.2">
      <c r="B3" t="s">
        <v>78</v>
      </c>
      <c r="F3" t="s">
        <v>109</v>
      </c>
      <c r="G3" s="54">
        <f t="array" aca="1" ref="G3" ca="1">SUM(MOD(MATCH(MID(SUBSTITUTE(SUBSTITUTE(F3," ",""),"-",""),ROW(INDIRECT("1:"&amp;LEN(SUBSTITUTE(SUBSTITUTE(F3," ",""),"-","")))),1),$B$1:$B$66,)-1,9)+1)</f>
        <v>69</v>
      </c>
      <c r="H3" s="54">
        <f t="shared" ca="1" si="0"/>
        <v>6</v>
      </c>
    </row>
    <row r="4" spans="2:8" ht="12.75" customHeight="1" x14ac:dyDescent="0.2">
      <c r="B4" t="s">
        <v>79</v>
      </c>
      <c r="F4" t="s">
        <v>110</v>
      </c>
      <c r="G4" s="54">
        <f t="array" aca="1" ref="G4" ca="1">SUM(MOD(MATCH(MID(SUBSTITUTE(SUBSTITUTE(F4," ",""),"-",""),ROW(INDIRECT("1:"&amp;LEN(SUBSTITUTE(SUBSTITUTE(F4," ",""),"-","")))),1),$B$1:$B$66,)-1,9)+1)</f>
        <v>47</v>
      </c>
      <c r="H4" s="54">
        <f t="shared" ca="1" si="0"/>
        <v>2</v>
      </c>
    </row>
    <row r="5" spans="2:8" ht="12.75" customHeight="1" x14ac:dyDescent="0.2">
      <c r="B5" t="s">
        <v>80</v>
      </c>
      <c r="F5" t="s">
        <v>34</v>
      </c>
      <c r="G5" s="54">
        <f t="array" aca="1" ref="G5" ca="1">SUM(MOD(MATCH(MID(SUBSTITUTE(SUBSTITUTE(F5," ",""),"-",""),ROW(INDIRECT("1:"&amp;LEN(SUBSTITUTE(SUBSTITUTE(F5," ",""),"-","")))),1),$B$1:$B$66,)-1,9)+1)</f>
        <v>53</v>
      </c>
      <c r="H5" s="54">
        <f t="shared" ca="1" si="0"/>
        <v>8</v>
      </c>
    </row>
    <row r="6" spans="2:8" ht="12.75" customHeight="1" x14ac:dyDescent="0.2">
      <c r="B6" t="s">
        <v>81</v>
      </c>
      <c r="F6" t="s">
        <v>108</v>
      </c>
      <c r="G6" s="54">
        <f t="array" aca="1" ref="G6" ca="1">SUM(MOD(MATCH(MID(SUBSTITUTE(SUBSTITUTE(F6," ",""),"-",""),ROW(INDIRECT("1:"&amp;LEN(SUBSTITUTE(SUBSTITUTE(F6," ",""),"-","")))),1),$B$1:$B$66,)-1,9)+1)</f>
        <v>83</v>
      </c>
      <c r="H6" s="54">
        <f t="shared" ca="1" si="0"/>
        <v>2</v>
      </c>
    </row>
    <row r="7" spans="2:8" ht="12.75" customHeight="1" x14ac:dyDescent="0.2">
      <c r="B7" t="s">
        <v>82</v>
      </c>
      <c r="F7" t="s">
        <v>111</v>
      </c>
      <c r="G7" s="54">
        <f t="array" aca="1" ref="G7" ca="1">SUM(MOD(MATCH(MID(SUBSTITUTE(SUBSTITUTE(F7," ",""),"-",""),ROW(INDIRECT("1:"&amp;LEN(SUBSTITUTE(SUBSTITUTE(F7," ",""),"-","")))),1),$B$1:$B$66,)-1,9)+1)</f>
        <v>54</v>
      </c>
      <c r="H7" s="54">
        <f t="shared" ca="1" si="0"/>
        <v>9</v>
      </c>
    </row>
    <row r="8" spans="2:8" ht="12.75" customHeight="1" x14ac:dyDescent="0.2">
      <c r="B8" t="s">
        <v>83</v>
      </c>
    </row>
    <row r="9" spans="2:8" ht="12.75" customHeight="1" x14ac:dyDescent="0.2">
      <c r="B9" t="s">
        <v>84</v>
      </c>
    </row>
    <row r="10" spans="2:8" ht="12.75" customHeight="1" x14ac:dyDescent="0.2">
      <c r="B10" t="s">
        <v>85</v>
      </c>
    </row>
    <row r="11" spans="2:8" ht="12.75" customHeight="1" x14ac:dyDescent="0.2">
      <c r="B11" t="s">
        <v>86</v>
      </c>
    </row>
    <row r="12" spans="2:8" ht="12.75" customHeight="1" x14ac:dyDescent="0.2">
      <c r="B12" t="s">
        <v>87</v>
      </c>
    </row>
    <row r="13" spans="2:8" ht="12.75" customHeight="1" x14ac:dyDescent="0.2">
      <c r="B13" t="s">
        <v>88</v>
      </c>
    </row>
    <row r="14" spans="2:8" ht="12.75" customHeight="1" x14ac:dyDescent="0.2">
      <c r="B14" t="s">
        <v>89</v>
      </c>
    </row>
    <row r="15" spans="2:8" ht="12.75" customHeight="1" x14ac:dyDescent="0.2">
      <c r="B15" t="s">
        <v>90</v>
      </c>
    </row>
    <row r="16" spans="2:8" ht="12.75" customHeight="1" x14ac:dyDescent="0.2">
      <c r="B16" t="s">
        <v>91</v>
      </c>
    </row>
    <row r="17" spans="2:2" ht="12.75" customHeight="1" x14ac:dyDescent="0.2">
      <c r="B17" t="s">
        <v>92</v>
      </c>
    </row>
    <row r="18" spans="2:2" ht="12.75" customHeight="1" x14ac:dyDescent="0.2">
      <c r="B18" t="s">
        <v>93</v>
      </c>
    </row>
    <row r="19" spans="2:2" ht="12.75" customHeight="1" x14ac:dyDescent="0.2">
      <c r="B19" t="s">
        <v>94</v>
      </c>
    </row>
    <row r="20" spans="2:2" ht="12.75" customHeight="1" x14ac:dyDescent="0.2">
      <c r="B20" t="s">
        <v>95</v>
      </c>
    </row>
    <row r="21" spans="2:2" ht="12.75" customHeight="1" x14ac:dyDescent="0.2">
      <c r="B21" t="s">
        <v>96</v>
      </c>
    </row>
    <row r="22" spans="2:2" ht="12.75" customHeight="1" x14ac:dyDescent="0.2">
      <c r="B22" t="s">
        <v>98</v>
      </c>
    </row>
    <row r="23" spans="2:2" ht="12.75" customHeight="1" x14ac:dyDescent="0.2">
      <c r="B23" t="s">
        <v>99</v>
      </c>
    </row>
    <row r="24" spans="2:2" ht="12.75" customHeight="1" x14ac:dyDescent="0.2">
      <c r="B24" t="s">
        <v>100</v>
      </c>
    </row>
    <row r="25" spans="2:2" ht="12.75" customHeight="1" x14ac:dyDescent="0.2">
      <c r="B25" t="s">
        <v>101</v>
      </c>
    </row>
    <row r="26" spans="2:2" ht="12.75" customHeight="1" x14ac:dyDescent="0.2">
      <c r="B26" t="s">
        <v>102</v>
      </c>
    </row>
    <row r="27" spans="2:2" ht="12.75" customHeight="1" x14ac:dyDescent="0.2">
      <c r="B27" t="s">
        <v>103</v>
      </c>
    </row>
    <row r="28" spans="2:2" ht="12.75" customHeight="1" x14ac:dyDescent="0.2">
      <c r="B28" t="s">
        <v>104</v>
      </c>
    </row>
    <row r="29" spans="2:2" ht="12.75" customHeight="1" x14ac:dyDescent="0.2">
      <c r="B29" t="s">
        <v>105</v>
      </c>
    </row>
    <row r="30" spans="2:2" ht="12.75" customHeight="1" x14ac:dyDescent="0.2">
      <c r="B30" t="s">
        <v>97</v>
      </c>
    </row>
    <row r="31" spans="2:2" ht="12.75" customHeight="1" x14ac:dyDescent="0.2">
      <c r="B31" t="s">
        <v>107</v>
      </c>
    </row>
    <row r="32" spans="2:2" ht="12.75" customHeight="1" x14ac:dyDescent="0.2">
      <c r="B32" t="s">
        <v>107</v>
      </c>
    </row>
    <row r="33" spans="2:2" ht="12.75" customHeight="1" x14ac:dyDescent="0.2">
      <c r="B33" t="s">
        <v>107</v>
      </c>
    </row>
    <row r="34" spans="2:2" ht="12.75" customHeight="1" x14ac:dyDescent="0.2">
      <c r="B34" t="s">
        <v>107</v>
      </c>
    </row>
    <row r="35" spans="2:2" ht="12.75" customHeight="1" x14ac:dyDescent="0.2">
      <c r="B35" t="s">
        <v>107</v>
      </c>
    </row>
    <row r="36" spans="2:2" ht="12.75" customHeight="1" x14ac:dyDescent="0.2">
      <c r="B36" t="s">
        <v>107</v>
      </c>
    </row>
    <row r="37" spans="2:2" ht="12.75" customHeight="1" x14ac:dyDescent="0.2">
      <c r="B37" t="s">
        <v>0</v>
      </c>
    </row>
    <row r="38" spans="2:2" ht="12.75" customHeight="1" x14ac:dyDescent="0.2">
      <c r="B38" t="s">
        <v>1</v>
      </c>
    </row>
    <row r="39" spans="2:2" ht="12.75" customHeight="1" x14ac:dyDescent="0.2">
      <c r="B39" t="s">
        <v>2</v>
      </c>
    </row>
    <row r="40" spans="2:2" ht="12.75" customHeight="1" x14ac:dyDescent="0.2">
      <c r="B40" t="s">
        <v>6</v>
      </c>
    </row>
    <row r="41" spans="2:2" ht="12.75" customHeight="1" x14ac:dyDescent="0.2">
      <c r="B41" t="s">
        <v>23</v>
      </c>
    </row>
    <row r="42" spans="2:2" ht="12.75" customHeight="1" x14ac:dyDescent="0.2">
      <c r="B42" t="s">
        <v>3</v>
      </c>
    </row>
    <row r="43" spans="2:2" ht="12.75" customHeight="1" x14ac:dyDescent="0.2">
      <c r="B43" t="s">
        <v>107</v>
      </c>
    </row>
    <row r="44" spans="2:2" ht="12.75" customHeight="1" x14ac:dyDescent="0.2">
      <c r="B44" t="s">
        <v>24</v>
      </c>
    </row>
    <row r="45" spans="2:2" ht="12.75" customHeight="1" x14ac:dyDescent="0.2">
      <c r="B45" t="s">
        <v>4</v>
      </c>
    </row>
    <row r="46" spans="2:2" ht="12.75" customHeight="1" x14ac:dyDescent="0.2">
      <c r="B46" t="s">
        <v>5</v>
      </c>
    </row>
    <row r="47" spans="2:2" ht="12.75" customHeight="1" x14ac:dyDescent="0.2">
      <c r="B47" t="s">
        <v>7</v>
      </c>
    </row>
    <row r="48" spans="2:2" ht="12.75" customHeight="1" x14ac:dyDescent="0.2">
      <c r="B48" t="s">
        <v>8</v>
      </c>
    </row>
    <row r="49" spans="2:2" ht="12.75" customHeight="1" x14ac:dyDescent="0.2">
      <c r="B49" t="s">
        <v>9</v>
      </c>
    </row>
    <row r="50" spans="2:2" ht="12.75" customHeight="1" x14ac:dyDescent="0.2">
      <c r="B50" t="s">
        <v>10</v>
      </c>
    </row>
    <row r="51" spans="2:2" ht="12.75" customHeight="1" x14ac:dyDescent="0.2">
      <c r="B51" t="s">
        <v>11</v>
      </c>
    </row>
    <row r="52" spans="2:2" x14ac:dyDescent="0.2">
      <c r="B52" t="s">
        <v>12</v>
      </c>
    </row>
    <row r="53" spans="2:2" x14ac:dyDescent="0.2">
      <c r="B53" t="s">
        <v>107</v>
      </c>
    </row>
    <row r="54" spans="2:2" x14ac:dyDescent="0.2">
      <c r="B54" t="s">
        <v>13</v>
      </c>
    </row>
    <row r="55" spans="2:2" x14ac:dyDescent="0.2">
      <c r="B55" t="s">
        <v>14</v>
      </c>
    </row>
    <row r="56" spans="2:2" x14ac:dyDescent="0.2">
      <c r="B56" t="s">
        <v>107</v>
      </c>
    </row>
    <row r="57" spans="2:2" x14ac:dyDescent="0.2">
      <c r="B57" t="s">
        <v>15</v>
      </c>
    </row>
    <row r="58" spans="2:2" x14ac:dyDescent="0.2">
      <c r="B58" t="s">
        <v>16</v>
      </c>
    </row>
    <row r="59" spans="2:2" x14ac:dyDescent="0.2">
      <c r="B59" t="s">
        <v>17</v>
      </c>
    </row>
    <row r="60" spans="2:2" x14ac:dyDescent="0.2">
      <c r="B60" t="s">
        <v>18</v>
      </c>
    </row>
    <row r="61" spans="2:2" x14ac:dyDescent="0.2">
      <c r="B61" t="s">
        <v>25</v>
      </c>
    </row>
    <row r="62" spans="2:2" x14ac:dyDescent="0.2">
      <c r="B62" t="s">
        <v>19</v>
      </c>
    </row>
    <row r="63" spans="2:2" x14ac:dyDescent="0.2">
      <c r="B63" t="s">
        <v>20</v>
      </c>
    </row>
    <row r="64" spans="2:2" x14ac:dyDescent="0.2">
      <c r="B64" t="s">
        <v>21</v>
      </c>
    </row>
    <row r="65" spans="2:2" x14ac:dyDescent="0.2">
      <c r="B65" t="s">
        <v>22</v>
      </c>
    </row>
    <row r="66" spans="2:2" x14ac:dyDescent="0.2">
      <c r="B66" t="s">
        <v>26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Ivek33</vt:lpstr>
      <vt:lpstr>3okc ascii</vt:lpstr>
      <vt:lpstr>djoka_l</vt:lpstr>
      <vt:lpstr>lukarim</vt:lpstr>
      <vt:lpstr>3okc scir+lat</vt:lpstr>
      <vt:lpstr>3okc scir+lat (2)</vt:lpstr>
      <vt:lpstr>3okc scir+lat (3)</vt:lpstr>
      <vt:lpstr>'3okc scir+lat'!Ime</vt:lpstr>
      <vt:lpstr>'3okc scir+lat (2)'!Ime</vt:lpstr>
      <vt:lpstr>Ime</vt:lpstr>
      <vt:lpstr>lista</vt:lpstr>
      <vt:lpstr>Ivek33!podaci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2014-03-08T15:53:27Z</dcterms:created>
  <dcterms:modified xsi:type="dcterms:W3CDTF">2014-03-12T19:56:13Z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bd832ade-a316-46a8-b0c2-2ba6bce7c8bd</vt:lpwstr>
  </property>
  <property fmtid="{D5CDD505-2E9C-101B-9397-08002B2CF9AE}" pid="3" name="AssecoSEEScope">
    <vt:lpwstr>Internal</vt:lpwstr>
  </property>
  <property fmtid="{D5CDD505-2E9C-101B-9397-08002B2CF9AE}" pid="4" name="AssecoSEEClassification">
    <vt:lpwstr>General</vt:lpwstr>
  </property>
</Properties>
</file>