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840" activeTab="0"/>
  </bookViews>
  <sheets>
    <sheet name="2" sheetId="1" r:id="rId1"/>
    <sheet name="List1" sheetId="2" r:id="rId2"/>
    <sheet name="List2" sheetId="3" r:id="rId3"/>
  </sheets>
  <externalReferences>
    <externalReference r:id="rId6"/>
  </externalReferences>
  <definedNames>
    <definedName name="REG">'[1]ŠIFRE'!#REF!</definedName>
  </definedNames>
  <calcPr fullCalcOnLoad="1"/>
</workbook>
</file>

<file path=xl/comments1.xml><?xml version="1.0" encoding="utf-8"?>
<comments xmlns="http://schemas.openxmlformats.org/spreadsheetml/2006/main">
  <authors>
    <author> -</author>
  </authors>
  <commentList>
    <comment ref="G4" authorId="0">
      <text>
        <r>
          <rPr>
            <b/>
            <sz val="8"/>
            <rFont val="Tahoma"/>
            <family val="2"/>
          </rPr>
          <t>0,3333333333 =&gt; 8 sati (što se podrazumjeva za radni dan)
Ako je više npr: 12 sati radni dan tada uračunavaj 0,5</t>
        </r>
      </text>
    </comment>
  </commentList>
</comments>
</file>

<file path=xl/sharedStrings.xml><?xml version="1.0" encoding="utf-8"?>
<sst xmlns="http://schemas.openxmlformats.org/spreadsheetml/2006/main" count="19" uniqueCount="19">
  <si>
    <t>RADNO VRIJEME ZA DAN</t>
  </si>
  <si>
    <t>POČETAK</t>
  </si>
  <si>
    <t>KRAJ</t>
  </si>
  <si>
    <t>REDOVNI</t>
  </si>
  <si>
    <t>PREKO</t>
  </si>
  <si>
    <t>UKUPNO</t>
  </si>
  <si>
    <t>RELACIJA</t>
  </si>
  <si>
    <t>REG. OZNAKA</t>
  </si>
  <si>
    <t>VOZIO</t>
  </si>
  <si>
    <t>NAPOMENA</t>
  </si>
  <si>
    <t>DA</t>
  </si>
  <si>
    <t>PONEDJELJAK</t>
  </si>
  <si>
    <t>IME I PREZIME</t>
  </si>
  <si>
    <t>PERO PERIĆ</t>
  </si>
  <si>
    <t>NOĆNI RAD</t>
  </si>
  <si>
    <t>DNEVNI</t>
  </si>
  <si>
    <t>http://www.ic.ims.hr/office/excel2003/razno/radni-sati.html</t>
  </si>
  <si>
    <t>http://www.ic.ims.hr/office/excel2003/razno/radni-sati-3-smjene.html</t>
  </si>
  <si>
    <t>http://www.ic.ims.hr/office/excel2003/formule/formula6.html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</si>
</sst>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h]:mm"/>
    <numFmt numFmtId="165" formatCode="0.000000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h]:mm:ss;@"/>
  </numFmts>
  <fonts count="54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sz val="10"/>
      <color indexed="17"/>
      <name val="Verdana"/>
      <family val="2"/>
    </font>
    <font>
      <u val="single"/>
      <sz val="11"/>
      <color indexed="12"/>
      <name val="Calibri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u val="single"/>
      <sz val="11"/>
      <color indexed="20"/>
      <name val="Calibri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62"/>
      <name val="Verdana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1"/>
      <color theme="11"/>
      <name val="Calibri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20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1" fillId="33" borderId="10" xfId="0" applyFont="1" applyFill="1" applyBorder="1" applyAlignment="1">
      <alignment/>
    </xf>
    <xf numFmtId="0" fontId="3" fillId="34" borderId="11" xfId="58" applyFont="1" applyFill="1" applyBorder="1" applyAlignment="1">
      <alignment horizontal="center" vertical="center"/>
      <protection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3" fillId="34" borderId="13" xfId="58" applyFont="1" applyFill="1" applyBorder="1" applyAlignment="1">
      <alignment horizontal="center" vertical="center"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4" borderId="14" xfId="58" applyFont="1" applyFill="1" applyBorder="1" applyAlignment="1">
      <alignment horizontal="center" vertical="center"/>
      <protection/>
    </xf>
    <xf numFmtId="0" fontId="51" fillId="33" borderId="0" xfId="0" applyFont="1" applyFill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20" fontId="0" fillId="0" borderId="14" xfId="0" applyNumberFormat="1" applyBorder="1" applyAlignment="1">
      <alignment horizontal="center" vertical="center"/>
    </xf>
    <xf numFmtId="20" fontId="4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20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5" fillId="33" borderId="14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41" fillId="0" borderId="0" xfId="53" applyAlignment="1" applyProtection="1">
      <alignment/>
      <protection/>
    </xf>
    <xf numFmtId="20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NO%20VRIJEME%20ZA%20DAN%20-%20000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E"/>
      <sheetName val="RADNI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01"/>
      <sheetName val="02"/>
      <sheetName val="VOZIO DA-NE"/>
      <sheetName val="03 SVEUKUPNO"/>
      <sheetName val="NOĆNI RAD"/>
      <sheetName val="GODIŠNJI ODMOR-BOLOVANJE"/>
      <sheetName val="REGISTRACIJE"/>
      <sheetName val="REGISTRACIJE II"/>
      <sheetName val="DNEVNICE RADNI"/>
      <sheetName val="DNEVNICE OBRAĐENE"/>
      <sheetName val="BAZA"/>
      <sheetName val="TJEDNI IZVJEŠTAJI - I-II-III-IV"/>
      <sheetName val="UKUPNO PO TJEDNIMA"/>
      <sheetName val="List1"/>
      <sheetName val="imenovanje"/>
      <sheetName val="List3"/>
      <sheetName val="List2"/>
    </sheetNames>
    <sheetDataSet>
      <sheetData sheetId="0">
        <row r="3">
          <cell r="C3">
            <v>41456</v>
          </cell>
          <cell r="D3" t="str">
            <v>ponedjeljak</v>
          </cell>
        </row>
        <row r="4">
          <cell r="E4">
            <v>27</v>
          </cell>
        </row>
      </sheetData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razno/radni-sati.html" TargetMode="External" /><Relationship Id="rId2" Type="http://schemas.openxmlformats.org/officeDocument/2006/relationships/hyperlink" Target="http://www.ic.ims.hr/office/excel2003/razno/radni-sati-3-smjene.html" TargetMode="External" /><Relationship Id="rId3" Type="http://schemas.openxmlformats.org/officeDocument/2006/relationships/hyperlink" Target="http://www.ic.ims.hr/office/excel2003/formule/formula6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57421875" style="0" bestFit="1" customWidth="1"/>
    <col min="2" max="2" width="32.57421875" style="0" customWidth="1"/>
    <col min="3" max="3" width="16.28125" style="0" customWidth="1"/>
    <col min="4" max="5" width="13.421875" style="0" customWidth="1"/>
    <col min="6" max="6" width="15.8515625" style="0" customWidth="1"/>
    <col min="7" max="8" width="11.421875" style="0" customWidth="1"/>
    <col min="9" max="9" width="18.7109375" style="0" customWidth="1"/>
    <col min="10" max="10" width="18.28125" style="0" customWidth="1"/>
    <col min="11" max="11" width="19.7109375" style="0" customWidth="1"/>
    <col min="12" max="12" width="10.140625" style="0" customWidth="1"/>
    <col min="13" max="13" width="16.7109375" style="0" bestFit="1" customWidth="1"/>
    <col min="20" max="20" width="15.7109375" style="0" hidden="1" customWidth="1"/>
    <col min="21" max="21" width="10.140625" style="0" hidden="1" customWidth="1"/>
    <col min="22" max="22" width="12.7109375" style="0" hidden="1" customWidth="1"/>
    <col min="23" max="23" width="18.140625" style="0" hidden="1" customWidth="1"/>
    <col min="24" max="27" width="9.140625" style="0" hidden="1" customWidth="1"/>
  </cols>
  <sheetData>
    <row r="1" ht="15.75" thickBot="1"/>
    <row r="2" spans="1:23" ht="21.75" thickBot="1">
      <c r="A2" s="1">
        <v>0.3333333333333333</v>
      </c>
      <c r="B2" s="2" t="s">
        <v>0</v>
      </c>
      <c r="C2" s="3">
        <v>41460</v>
      </c>
      <c r="D2" s="4" t="str">
        <f>TEXT(WEEKDAY(C2),"DDDD")</f>
        <v>petak</v>
      </c>
      <c r="E2" s="12"/>
      <c r="F2" s="2">
        <f>'[1]ŠIFRE'!$E$4</f>
        <v>27</v>
      </c>
      <c r="G2" s="2"/>
      <c r="H2" s="2"/>
      <c r="I2" s="2"/>
      <c r="J2" s="2"/>
      <c r="W2" s="5" t="e">
        <f>'[1]ŠIFRE'!#REF!</f>
        <v>#REF!</v>
      </c>
    </row>
    <row r="3" spans="1:27" ht="21">
      <c r="A3" s="13"/>
      <c r="B3" s="13" t="s">
        <v>12</v>
      </c>
      <c r="C3" s="13" t="s">
        <v>1</v>
      </c>
      <c r="D3" s="13" t="s">
        <v>2</v>
      </c>
      <c r="E3" s="13" t="s">
        <v>5</v>
      </c>
      <c r="F3" s="13" t="s">
        <v>3</v>
      </c>
      <c r="G3" s="13" t="s">
        <v>4</v>
      </c>
      <c r="H3" s="13" t="s">
        <v>15</v>
      </c>
      <c r="I3" s="13" t="s">
        <v>14</v>
      </c>
      <c r="J3" s="13" t="s">
        <v>6</v>
      </c>
      <c r="K3" s="14" t="s">
        <v>7</v>
      </c>
      <c r="L3" s="15" t="s">
        <v>8</v>
      </c>
      <c r="M3" s="13" t="s">
        <v>9</v>
      </c>
      <c r="U3" s="6">
        <f>'[1]ŠIFRE'!C3</f>
        <v>41456</v>
      </c>
      <c r="V3" s="7" t="str">
        <f>'[1]ŠIFRE'!D3</f>
        <v>ponedjeljak</v>
      </c>
      <c r="W3" s="8" t="e">
        <f>'[1]ŠIFRE'!#REF!</f>
        <v>#REF!</v>
      </c>
      <c r="X3" s="7"/>
      <c r="Y3" s="7" t="s">
        <v>10</v>
      </c>
      <c r="Z3" s="7" t="s">
        <v>11</v>
      </c>
      <c r="AA3" s="7"/>
    </row>
    <row r="4" spans="1:27" ht="18.75">
      <c r="A4" s="16">
        <f>'[1]RADNI'!A4</f>
        <v>1</v>
      </c>
      <c r="B4" s="17" t="s">
        <v>13</v>
      </c>
      <c r="C4" s="18">
        <v>0.9166666666666666</v>
      </c>
      <c r="D4" s="18">
        <v>0.20833333333333334</v>
      </c>
      <c r="E4" s="23">
        <f>D4-C4+(C4&gt;D4)</f>
        <v>0.29166666666666674</v>
      </c>
      <c r="F4" s="27">
        <v>8</v>
      </c>
      <c r="G4" s="24"/>
      <c r="H4" s="19">
        <f>IF(AND(C4&gt;0,D4&gt;0),IF(D4&lt;=C4,D4+"24:00",D4)-C4-MAX(MIN("5:00",IF(D4&lt;=C4,D4+"24:00",D4))-C4,0)-MAX(MIN("29:00",IF(D4&lt;=C4,D4+"24:00",D4))-MAX("24:00",C4),0),"")</f>
        <v>0.08333333333333337</v>
      </c>
      <c r="I4" s="19">
        <f>IF(AND(C4&gt;0,D4&gt;0),E4-H4,"")</f>
        <v>0.20833333333333337</v>
      </c>
      <c r="J4" s="18"/>
      <c r="K4" s="16"/>
      <c r="L4" s="20"/>
      <c r="M4" s="21"/>
      <c r="U4" s="9"/>
      <c r="V4" s="10"/>
      <c r="W4" s="11"/>
      <c r="X4" s="10"/>
      <c r="Y4" s="10"/>
      <c r="Z4" s="10"/>
      <c r="AA4" s="10"/>
    </row>
    <row r="5" spans="1:27" ht="18.75">
      <c r="A5" s="16">
        <f>'[1]RADNI'!A5</f>
        <v>2</v>
      </c>
      <c r="B5" s="17"/>
      <c r="C5" s="22">
        <v>0.4166666666666667</v>
      </c>
      <c r="D5" s="18">
        <v>0.5833333333333334</v>
      </c>
      <c r="E5" s="23">
        <f>D5-C5+(C5&gt;D5)</f>
        <v>0.16666666666666669</v>
      </c>
      <c r="F5" s="27">
        <v>8</v>
      </c>
      <c r="G5" s="24"/>
      <c r="H5" s="19">
        <f>IF(AND(C5&gt;0,D5&gt;0),IF(D5&lt;=C5,D5+"24:00",D5)-C5-MAX(MIN("5:00",IF(D5&lt;=C5,D5+"24:00",D5))-C5,0)-MAX(MIN("29:00",IF(D5&lt;=C5,D5+"24:00",D5))-MAX("24:00",C5),0),"")</f>
        <v>0.16666666666666669</v>
      </c>
      <c r="I5" s="19">
        <f>IF(AND(C5&gt;0,D5&gt;0),E5-H5,"")</f>
        <v>0</v>
      </c>
      <c r="J5" s="18"/>
      <c r="K5" s="16"/>
      <c r="L5" s="20"/>
      <c r="M5" s="21"/>
      <c r="U5" s="9"/>
      <c r="V5" s="10"/>
      <c r="W5" s="11"/>
      <c r="X5" s="10"/>
      <c r="Y5" s="10"/>
      <c r="Z5" s="10"/>
      <c r="AA5" s="10"/>
    </row>
    <row r="6" spans="1:27" ht="18.75">
      <c r="A6" s="16">
        <f>'[1]RADNI'!A6</f>
        <v>3</v>
      </c>
      <c r="B6" s="17"/>
      <c r="C6" s="22"/>
      <c r="D6" s="18"/>
      <c r="E6" s="23">
        <f>D6-C6+(C6&gt;D6)</f>
        <v>0</v>
      </c>
      <c r="F6" s="27">
        <v>8</v>
      </c>
      <c r="G6" s="24"/>
      <c r="H6" s="19">
        <f>IF(AND(C6&gt;0,D6&gt;0),IF(D6&lt;=C6,D6+"24:00",D6)-C6-MAX(MIN("5:00",IF(D6&lt;=C6,D6+"24:00",D6))-C6,0)-MAX(MIN("29:00",IF(D6&lt;=C6,D6+"24:00",D6))-MAX("24:00",C6),0),"")</f>
      </c>
      <c r="I6" s="19">
        <f>IF(AND(C6&gt;0,D6&gt;0),E6-H6,"")</f>
      </c>
      <c r="J6" s="18"/>
      <c r="K6" s="16"/>
      <c r="L6" s="20"/>
      <c r="M6" s="21"/>
      <c r="U6" s="9"/>
      <c r="V6" s="10"/>
      <c r="W6" s="11"/>
      <c r="X6" s="10"/>
      <c r="Y6" s="10"/>
      <c r="Z6" s="10"/>
      <c r="AA6" s="10"/>
    </row>
    <row r="9" ht="15">
      <c r="B9" s="28" t="s">
        <v>16</v>
      </c>
    </row>
    <row r="11" ht="15">
      <c r="B11" s="28" t="s">
        <v>17</v>
      </c>
    </row>
    <row r="13" spans="2:5" ht="15">
      <c r="B13" s="28" t="s">
        <v>18</v>
      </c>
      <c r="E13" s="25"/>
    </row>
    <row r="15" ht="15">
      <c r="E15" s="26"/>
    </row>
    <row r="17" ht="15">
      <c r="D17" s="25"/>
    </row>
  </sheetData>
  <sheetProtection/>
  <conditionalFormatting sqref="C4:C6">
    <cfRule type="cellIs" priority="2" dxfId="2" operator="lessThan" stopIfTrue="1">
      <formula>0.208333333333333</formula>
    </cfRule>
  </conditionalFormatting>
  <conditionalFormatting sqref="C4:C6">
    <cfRule type="cellIs" priority="1" dxfId="3" operator="lessThan" stopIfTrue="1">
      <formula>0.208333333333333</formula>
    </cfRule>
  </conditionalFormatting>
  <dataValidations count="2">
    <dataValidation type="list" allowBlank="1" showInputMessage="1" showErrorMessage="1" sqref="K4:K6">
      <formula1>#REF!</formula1>
    </dataValidation>
    <dataValidation type="list" allowBlank="1" showInputMessage="1" showErrorMessage="1" sqref="D2:E2">
      <formula1>$Z$3:$Z$6</formula1>
    </dataValidation>
  </dataValidations>
  <hyperlinks>
    <hyperlink ref="B9" r:id="rId1" display="http://www.ic.ims.hr/office/excel2003/razno/radni-sati.html"/>
    <hyperlink ref="B11" r:id="rId2" display="http://www.ic.ims.hr/office/excel2003/razno/radni-sati-3-smjene.html"/>
    <hyperlink ref="B13" r:id="rId3" display="http://www.ic.ims.hr/office/excel2003/formule/formula6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8" sqref="M18"/>
    </sheetView>
  </sheetViews>
  <sheetFormatPr defaultColWidth="9.140625" defaultRowHeight="15"/>
  <cols>
    <col min="5" max="5" width="32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F11" sqref="F11"/>
    </sheetView>
  </sheetViews>
  <sheetFormatPr defaultColWidth="9.140625" defaultRowHeight="15"/>
  <sheetData>
    <row r="1" ht="15">
      <c r="D1" s="29">
        <v>0.20833333333333334</v>
      </c>
    </row>
    <row r="2" spans="1:4" ht="15">
      <c r="A2" s="29">
        <v>0.9166666666666666</v>
      </c>
      <c r="B2" s="29">
        <v>0.2916666666666667</v>
      </c>
      <c r="C2" s="30">
        <f>(B2-A2)+IF(B2&lt;A2,1)</f>
        <v>0.375</v>
      </c>
      <c r="D2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palčić</dc:creator>
  <cp:keywords/>
  <dc:description/>
  <cp:lastModifiedBy> -</cp:lastModifiedBy>
  <dcterms:created xsi:type="dcterms:W3CDTF">2013-07-06T22:40:45Z</dcterms:created>
  <dcterms:modified xsi:type="dcterms:W3CDTF">2013-07-11T13:11:43Z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