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90" activeTab="1"/>
  </bookViews>
  <sheets>
    <sheet name="Anlage 2a_Pumpwerksbau" sheetId="1" r:id="rId1"/>
    <sheet name="Anlage 2b_Gel.nivellierung TQ" sheetId="2" r:id="rId2"/>
    <sheet name="Sheet1" sheetId="3" r:id="rId3"/>
  </sheets>
  <definedNames>
    <definedName name="Excel_BuiltIn_Print_Area_1_1">'Anlage 2a_Pumpwerksbau'!$A$1:$F$21</definedName>
    <definedName name="Excel_BuiltIn_Print_Area_1_1_1">'Anlage 2b_Gel.nivellierung TQ'!$B$2:$L$3</definedName>
    <definedName name="Excel_BuiltIn_Print_Area_1_1_2">#REF!</definedName>
    <definedName name="Excel_BuiltIn_Print_Area_1_1_3">#REF!</definedName>
    <definedName name="_xlnm.Print_Area" localSheetId="1">'Anlage 2b_Gel.nivellierung TQ'!$A$1:$R$60</definedName>
    <definedName name="_xlnm.Print_Titles" localSheetId="0">'Anlage 2a_Pumpwerksbau'!$5:$6</definedName>
    <definedName name="_xlnm.Print_Titles" localSheetId="1">'Anlage 2b_Gel.nivellierung TQ'!$2:$3</definedName>
  </definedNames>
  <calcPr fullCalcOnLoad="1"/>
</workbook>
</file>

<file path=xl/sharedStrings.xml><?xml version="1.0" encoding="utf-8"?>
<sst xmlns="http://schemas.openxmlformats.org/spreadsheetml/2006/main" count="231" uniqueCount="157">
  <si>
    <t>ANLAGE 2a zu ANNEX 1 zum Vertrag Nr. 01/0011/1/25/0029
DODATAK 2a do ANEKS 1 Ugovor Br. 01/0011/1/25/0029</t>
  </si>
  <si>
    <t>Leistungsverzeichnis Pumpwerke / Predmjer i predračun radova crpne stanice</t>
  </si>
  <si>
    <t>No.</t>
  </si>
  <si>
    <t>Opis opreme, materijala i radova
Description of equipment, materials and works</t>
  </si>
  <si>
    <t>jed.mj.</t>
  </si>
  <si>
    <t>količina</t>
  </si>
  <si>
    <t>Jed. cijena</t>
  </si>
  <si>
    <t>Cijena [€]</t>
  </si>
  <si>
    <t>Red.br.</t>
  </si>
  <si>
    <t>Unit measure</t>
  </si>
  <si>
    <t>Qty.</t>
  </si>
  <si>
    <t>Unit price</t>
  </si>
  <si>
    <r>
      <t>Total [</t>
    </r>
    <r>
      <rPr>
        <b/>
        <sz val="12"/>
        <rFont val="Calibri"/>
        <family val="2"/>
      </rPr>
      <t>€</t>
    </r>
    <r>
      <rPr>
        <b/>
        <sz val="10"/>
        <rFont val="Swis721 BT"/>
        <family val="2"/>
      </rPr>
      <t>]</t>
    </r>
  </si>
  <si>
    <t>6.1</t>
  </si>
  <si>
    <t>Erdarbeiten PW / zemaljski radovi na PS</t>
  </si>
  <si>
    <t>6.1.10</t>
  </si>
  <si>
    <r>
      <t xml:space="preserve">Gelände Räumung  / raščišćavanje terena
</t>
    </r>
    <r>
      <rPr>
        <sz val="11"/>
        <rFont val="Swis721 BT"/>
        <family val="2"/>
      </rPr>
      <t>Räumung der Gelände von den kleinen Gebüschen und  Bäumen, die im Bereich des Plateaus, als Punkt zum Laden mit  LKW und Abfuhr auf die Deponie, 10km entfernt, vorgesehen ist.  
Raščišćavanje terena od sitnog rastinja i drveća koji su se zatekli na prostoru predviđenog platoa za predmetni objekat sa utovarom u kamion i odvoz na deponiju do 10 km udaljenosti.</t>
    </r>
  </si>
  <si>
    <t>paušal</t>
  </si>
  <si>
    <t>6.1.20</t>
  </si>
  <si>
    <r>
      <t xml:space="preserve">Erdarbeiten  / mašinski iskop
</t>
    </r>
    <r>
      <rPr>
        <sz val="11"/>
        <rFont val="Swis721 BT"/>
        <family val="2"/>
      </rPr>
      <t>Mechanische Ausgrabung von Material Zwischen III und V Kategorie. Die Berechnung der Menge erfolgt in wildwachsenden Stand Ausgegrabene Erde fährt man u der Nähe von Baustelle ab, die man später verwendet, um die
Ablagerung neben den eingegrabenen Mauern. Die Berechnung wird  durch m3 durchgeführt.
Mašinski iskop materijala III do V kategorije. Obračun količina se vrši u samoniklom stanju. Iskopana zemlja se odlaže u blizini gradilišta i kasnije koristi za nasipanje oko ukopanih zidova. Obračun se vrši po m3.</t>
    </r>
  </si>
  <si>
    <t>m3</t>
  </si>
  <si>
    <t>6.1.21</t>
  </si>
  <si>
    <r>
      <t xml:space="preserve">Abfahren  von überschüssigen Aushub / transport viška materijala
</t>
    </r>
    <r>
      <rPr>
        <sz val="11"/>
        <rFont val="Swis721 BT"/>
        <family val="2"/>
      </rPr>
      <t>*** Bedarfsposition ohne GB
Transport von überschüssigem Aushub Auf die Deponie, die bis 10km entfernt ist. Die Berechnung wird  durch m3 durchgeführt.
*** pozicija po potrebi bez zbrajanja
Transport viška iskopanog materijala na deponiju udaljenu do 10 km. Obračun po m3.
Nur Einh.-Pr./samo cijena jedinice</t>
    </r>
  </si>
  <si>
    <t>6.1.22</t>
  </si>
  <si>
    <t>6.1.23</t>
  </si>
  <si>
    <t>6.1.24</t>
  </si>
  <si>
    <t>6.1.25</t>
  </si>
  <si>
    <r>
      <t xml:space="preserve">Wasserpumpen / crpljenje vode
</t>
    </r>
    <r>
      <rPr>
        <sz val="11"/>
        <rFont val="Swis721 BT"/>
        <family val="2"/>
      </rPr>
      <t xml:space="preserve">*** Bedarfsposition ohne GB
Grundwasserpumpen (und Unterwasser-)
   mit Wasserpumpe. Nur die effektive Pumpenarbeit
wird berechnet. Die Arbeitszeit der Pumpstation prüft
die Arbeitsbehörde ein, durch den Eintrag in Arbeitsbuch, 
oder auf eine Weise nach Vereinbarung mit dem AN.
*** pozicija po potrebi bez zbrajanja
Crpljenje podzemne (i oborinske vode) pumpom. 
Obračunava se samo efektivni rad pumpe.
Vrijeme rada crpke ovjerava nadzorni organ upisom u dnevnik rada, ili na drugi način po dogovoru sa investitorom.
Nur Einh.-Pr./samo cijena jedinice </t>
    </r>
  </si>
  <si>
    <t>Std./h</t>
  </si>
  <si>
    <t>Summe 6.1. Erdarbeiten PW / zemaljski radovi na PS</t>
  </si>
  <si>
    <t>6.2</t>
  </si>
  <si>
    <t>STB und Betonarbeiten PW / AB i betonski radovi na PS
Bemerkung: Wasserdichter STB / vodootporan AB</t>
  </si>
  <si>
    <t>6.2.10</t>
  </si>
  <si>
    <t>m2</t>
  </si>
  <si>
    <t>6.2.11</t>
  </si>
  <si>
    <r>
      <t xml:space="preserve">Bodenplatte  / temelna ploča
</t>
    </r>
    <r>
      <rPr>
        <sz val="11"/>
        <rFont val="Swis721 BT"/>
        <family val="2"/>
      </rPr>
      <t>Stahlbeton Bodenplatte MB d=30 cm in der erforderlichen Schäle. Die Berechnung erfolgt pro m3 der eingebauten 
Beton.
Izrada AB temeljne ploče betonom MB 30 debljine d=30 cm u potrebnoj oplati. Obračunato po m3 ugrađenog betona zajedno sa oplatom.</t>
    </r>
  </si>
  <si>
    <t>6.2.12</t>
  </si>
  <si>
    <r>
      <t xml:space="preserve">STB Wände  d=30 cm/ AB zidovi
</t>
    </r>
    <r>
      <rPr>
        <sz val="11"/>
        <rFont val="Swis721 BT"/>
        <family val="2"/>
      </rPr>
      <t>STB Betonwände MB 30 der Dicke d=30 cm, der Höhe bis 6,20 m in der erforderliche Schalung. 
Die Berechnung erfolgt pro m3 der eingebauten Beton.
Izrada AB zidova betonom MB 30 debljine d=30 cm, visine do 6,20 m u potrebnoj oplati.  Obračunato po m3 ugrađenog betona zajedno sa o platom</t>
    </r>
  </si>
  <si>
    <t>6.2.13</t>
  </si>
  <si>
    <r>
      <t xml:space="preserve">STB Decke  d=30cm H bis 6,2m / AB ploča
</t>
    </r>
    <r>
      <rPr>
        <sz val="11"/>
        <rFont val="Swis721 BT"/>
        <family val="2"/>
      </rPr>
      <t>STB Decke, der Dicke d=30 cm. Die Höhe der Unterstützung bis 6,20m. Die Berechnung erfolgt pro m3 Beton.
Izrada AB ploče betonom MB 30 debljine d=30 cm. Visina podupiranja do 6,20 m. Obračunato po m3 ugrađenog betona zajedno sa oplatom.</t>
    </r>
  </si>
  <si>
    <t>6.2.14</t>
  </si>
  <si>
    <r>
      <t xml:space="preserve">STB Decke d=30cm, H bis 5,3m / AB ploča
</t>
    </r>
    <r>
      <rPr>
        <sz val="11"/>
        <rFont val="Swis721 BT"/>
        <family val="2"/>
      </rPr>
      <t>STB Betonplatte der Dicke d=30 cm in der erforderlichen Schalung. Die Höhe der Schalung bis 5,30 m. Die Berechnung erfolgt pro m3  der eingebauten Beton.
Izrada AB ploče betonom MB 30 debljine d=30 cm. Visina podupiranja do 5,30 m. Obračunato po m3 ugrađenog betona.</t>
    </r>
  </si>
  <si>
    <t>6.2.15</t>
  </si>
  <si>
    <r>
      <t xml:space="preserve">STB Wände d=20cm / AB zidovi
</t>
    </r>
    <r>
      <rPr>
        <sz val="11"/>
        <rFont val="Swis721 BT"/>
        <family val="2"/>
      </rPr>
      <t>STB Wände der Dicke d=20 cm in der erforderlichen Schalung. Die Berechnung erfolgt pro m3  der eingebauten Beton.
Izrada AB zidova betonom MB 30 debljine d=20 cm u potrebnoj oplati. Obračunato po m3 ugrađenog betona.</t>
    </r>
  </si>
  <si>
    <t>6.2.16</t>
  </si>
  <si>
    <r>
      <t xml:space="preserve">STB Decke d=20cm / AB ploča
</t>
    </r>
    <r>
      <rPr>
        <sz val="11"/>
        <rFont val="Swis721 BT"/>
        <family val="2"/>
      </rPr>
      <t>Betonplatte der Dicke d=20 cm in der erforderlichen Schalung. (Die Platte oberhalb des Eingangs in der Pumpenstation). Die Berechnung erfolgt pro m3  der eingebauten Beton.
Izrada AB ploče betonom MB 30 debljine d=20 cm u potrebnoj oplati. (ploča iznad ulaza u crpnu stanicu).  
Obračunato po m3 ugrađenog betona.</t>
    </r>
  </si>
  <si>
    <t>6.2.17</t>
  </si>
  <si>
    <r>
      <t xml:space="preserve">STB Stiege d=15cm / AB stepenište
</t>
    </r>
    <r>
      <rPr>
        <sz val="11"/>
        <rFont val="Swis721 BT"/>
        <family val="2"/>
      </rPr>
      <t>STB Treppenarmen der Dicke von d=15 cm in der erforderliche Schalung. Berechnet wird pro m2 der Treppenzweigen, mit Hanglange.
Izrada AB stepenišnih krakova betonom MB 30 debljine d=15 cm u potrebnoj oplati. Obračunato po m2 urađenog stepenišnog krakova mereno po kosini.</t>
    </r>
  </si>
  <si>
    <t>6.2.18</t>
  </si>
  <si>
    <r>
      <t xml:space="preserve">STB Podest d=15cm / AB podest
</t>
    </r>
    <r>
      <rPr>
        <sz val="11"/>
        <rFont val="Swis721 BT"/>
        <family val="2"/>
      </rPr>
      <t>STB Treppenarmen der Dicke von d=15 cm in der erforderliche Schalung. Berechnet wird pro m2 des Podestes.
Izrada AB stepenišnih podesta betonom MB 30 debljine d=15 cm u potrebnoj oplati. Obračunato po m2 urađenog stepenišnog podesta.</t>
    </r>
  </si>
  <si>
    <t>6.2.19</t>
  </si>
  <si>
    <r>
      <t xml:space="preserve">STB Schachtwände d=20cm / AB zidovi šahte
</t>
    </r>
    <r>
      <rPr>
        <sz val="11"/>
        <rFont val="Swis721 BT"/>
        <family val="2"/>
      </rPr>
      <t>STB Schächtwände der Dicke d=20 cm in der erforderliche Schalung. Berechnet wird pro m2 von der Schachten der Wände. (Schachtöffnung).
Izrada AB zidova šahte betonom MB 30 debljine d=20 cm u potrebnoj oplati. Obračunato po m2 urađenog zida šahte (otvor za šahtu ).</t>
    </r>
  </si>
  <si>
    <t>6.2.20</t>
  </si>
  <si>
    <r>
      <t xml:space="preserve">Betonschutzschicht d=5 cm / zaštita HI
</t>
    </r>
    <r>
      <rPr>
        <sz val="11"/>
        <rFont val="Swis721 BT"/>
        <family val="2"/>
      </rPr>
      <t>Betonschutzschicht d=5 cm der Hidroisolierung mit Magerbeton MB 20. Abrechnung pro m2.
Izrada zaštite hidroizolacije temeljne ploče mršavim betonom MB 20 debljine d=5 cm. Obračunato po m2 urađene zaštite.</t>
    </r>
  </si>
  <si>
    <t>6.2.21</t>
  </si>
  <si>
    <r>
      <t xml:space="preserve">Zementestrich d=5 cm / zaštita HI
</t>
    </r>
    <r>
      <rPr>
        <sz val="11"/>
        <rFont val="Swis721 BT"/>
        <family val="2"/>
      </rPr>
      <t>Zementestricht d=5 cm auf vorbereitetem Grund. Abrechnung pro m2.
Izrada cementne košuljice postrojenja crpne stanice na dobro pripremljenu podlogu. Košuljica debljine d= 5 cm.
Obračun po m2.</t>
    </r>
  </si>
  <si>
    <t>6.2.22</t>
  </si>
  <si>
    <r>
      <t xml:space="preserve">Bewehrung / armatura
</t>
    </r>
    <r>
      <rPr>
        <sz val="11"/>
        <rFont val="Swis721 BT"/>
        <family val="2"/>
      </rPr>
      <t>Lieferen, schneiden, reinigen, biegen und einbauen die Bewehrung in die vorbereitete Schalung nach der Statik und Vorschriften. Bewehrungsmenge l.t. Statik und Stahllisten. Abrechnung pro kg eingebauter Bewehrung.
Nabavka, transport, ispravljanje, sečenje, čišćenje, savijanje i ugradnja armature u oplati u svemu prema detaljjima iz statičkog proračuna i važećim propisima. Količina armature data je prema planovima i specifikacijama armature.
Obračunava se po kilogramu ugrađene armature.</t>
    </r>
  </si>
  <si>
    <t>kg</t>
  </si>
  <si>
    <t>Summe 6.2. STB &amp; Betonarbeiten PW / AB &amp; betonski radovi na PS</t>
  </si>
  <si>
    <t>6.3</t>
  </si>
  <si>
    <t>Schalungen PW / tesarski radovi na PS</t>
  </si>
  <si>
    <t>6.3.10</t>
  </si>
  <si>
    <r>
      <t xml:space="preserve">Einseitige Schalung / jednostrana oplata
</t>
    </r>
    <r>
      <rPr>
        <sz val="11"/>
        <rFont val="Swis721 BT"/>
        <family val="2"/>
      </rPr>
      <t>Einseitige Schalung der Gegenplatte, 30 cm dick, zusammen mit 
der Platzierung, Beseitigung und Reinigung der Schalung.
Abrechnung pro m2.
Izrada jednostrane oplate obodne strane temeljne kontra ploče debljine 30cm, zajedno sa postavljanjem, skidanjem i čišćenjem oplate. Obračun po m2</t>
    </r>
  </si>
  <si>
    <t>6.3.11</t>
  </si>
  <si>
    <r>
      <t xml:space="preserve">Beidseitige Schalung / dvostrana oplata
</t>
    </r>
    <r>
      <rPr>
        <sz val="11"/>
        <rFont val="Swis721 BT"/>
        <family val="2"/>
      </rPr>
      <t>Montage, Demontage und Reinigung der beidseitigen 
Schalung für  fläche Stahlbetonwände auf die grundliegende
 AB Platte, 6,0 m hoch. Abrechnung pro m2.
Izrada, postavljanje, skidanje i čišćenje dvostrane oplate za ravne armirano-betonske zidove na temeljnoj AB ploči, visine do 6.0 m. Obračun po m2.</t>
    </r>
  </si>
  <si>
    <t>6.3.12</t>
  </si>
  <si>
    <r>
      <t xml:space="preserve">Einseitige Schalung bis H=6m / jednostrana oplata
</t>
    </r>
    <r>
      <rPr>
        <sz val="11"/>
        <rFont val="Swis721 BT"/>
        <family val="2"/>
      </rPr>
      <t>Montage, Demontage und Reinigung der einseitigen Schalung für STB Plätte.  Abrechnung pro m2, mit der Ünterstützung bis 6,0 m
Izrada, postavljanje, skidanje i čišćenje jednostrane oplate za ravne armirano-betonske stropne ploče. 
Obračun po m2, skupa sa podupiranjem do 6,0 m.</t>
    </r>
  </si>
  <si>
    <t>6.3.13</t>
  </si>
  <si>
    <r>
      <t xml:space="preserve">Beidseitige Schalung Wände / dvostrana oplata zidova
</t>
    </r>
    <r>
      <rPr>
        <sz val="11"/>
        <rFont val="Swis721 BT"/>
        <family val="2"/>
      </rPr>
      <t>Montage, Demontage und Reinigung der beidseitigen Schalung für flache Stahlbetonwände
(d=20cm) auf AB Plätte. Abrechnung pro m2.
Izrada, postavljanje, skidanje i čišćenje dvostrane oplate za ravne armirano-betonske zidove (d=20cm) na AB ploči, visine do 3.0 m. Obračun po m2.</t>
    </r>
  </si>
  <si>
    <t>6.3.14</t>
  </si>
  <si>
    <r>
      <t xml:space="preserve">Einseitige Schalung Decke / jednostrana oplata ploča
</t>
    </r>
    <r>
      <rPr>
        <sz val="11"/>
        <rFont val="Swis721 BT"/>
        <family val="2"/>
      </rPr>
      <t>Montage, Demontage und Reinigung der einseitigen Schalung für STB Platte. (d=20cm). Berechnet wird pro m2, mit der Ünterstützung bis 3,0 m Abrechnung pro m2.
Izrada, postavljanje, skidanje i čišćenje jednostrane oplate za ravne armirano-betonske stropne ploče. Obračun po m2, skupa sa podupiranjem do 3,0 m.</t>
    </r>
  </si>
  <si>
    <t>6.3.15</t>
  </si>
  <si>
    <r>
      <t xml:space="preserve">Beidseitige Schalung Schachtwände / dvostrana oplata šahtova
</t>
    </r>
    <r>
      <rPr>
        <sz val="11"/>
        <rFont val="Swis721 BT"/>
        <family val="2"/>
      </rPr>
      <t>Montage, Demontage und Reinigung der beidseitigen Schalung für die STB der Schachtwände. Abrechnung pro m2.
Izrada, postavljanje, skidanje i čišćenje dvostrane oplate za ravne armirano-betonske zidove šahti. Obračun po m2.</t>
    </r>
  </si>
  <si>
    <t>6.3.16</t>
  </si>
  <si>
    <r>
      <t xml:space="preserve">Schalung Stiege / oplata stepenica
</t>
    </r>
    <r>
      <rPr>
        <sz val="11"/>
        <rFont val="Swis721 BT"/>
        <family val="2"/>
      </rPr>
      <t>Montage, Demontage und Reinigung der Schalungen für Stahlbetontreppe, schrägen Plätte, Frontplatte, Platte der Zwischenschalungen, Seitenplatte und Treppen. Die  Höhe der Unterstützung von 3-6m. Abrechnung pro m2.
Izrada, postavljanje, skidanje i čišćenje oplate za armirano-betonske stepenice, kose ploče, oplata čeonih ploča, ploča međupodesta, ploča sa strane i stepenica.
Visina podupiranja do 3-6 m. Obračun po m2.</t>
    </r>
  </si>
  <si>
    <t xml:space="preserve">Summe 6.3. Schalungen PW / tesarski radovi na PS  </t>
  </si>
  <si>
    <t>6.4</t>
  </si>
  <si>
    <t>Isolierungen PW / izolaterski radovi na PS</t>
  </si>
  <si>
    <t>6.4.10</t>
  </si>
  <si>
    <r>
      <t xml:space="preserve">Isolierung Platte / HI ploče
</t>
    </r>
    <r>
      <rPr>
        <sz val="11"/>
        <rFont val="Swis721 BT"/>
        <family val="2"/>
      </rPr>
      <t>Horizontale  Hydroisolierung der Platte auf entsprechend vorbereiteten Betonoberfläche:
*1 x kalt Beschickung bitulit
*2 x Mediaflex SP4, geschweisst
Izrada horizontalne hidroizolacije ploče na propisno pripremljenu podlogu :
* 1 x hladni premaz bitulit
* 2 x Mediaflex SP4, varena</t>
    </r>
  </si>
  <si>
    <t>6.4.11</t>
  </si>
  <si>
    <r>
      <t xml:space="preserve">Isolierung Wände / HI zidovi
</t>
    </r>
    <r>
      <rPr>
        <sz val="11"/>
        <rFont val="Swis721 BT"/>
        <family val="2"/>
      </rPr>
      <t>Vertikale  Hydroisolierung der Kellerwände:
*1 x kalt Beschickung bitulit
*2 x Mediaflex SP4, geschweisst
Izrada vertikalne hidroizolacije ukopanih zidova
* 1 x hladni premaz bitulit
* 2 x Mediaflex SP4, varena</t>
    </r>
  </si>
  <si>
    <t>6.4.12</t>
  </si>
  <si>
    <r>
      <t xml:space="preserve">Schutzfolie / zaštita HI
</t>
    </r>
    <r>
      <rPr>
        <sz val="11"/>
        <rFont val="Swis721 BT"/>
        <family val="2"/>
      </rPr>
      <t>Schutzen der vertikalen Hydroisolierung mit der Schutzfolie. Abrechnung pro m2.
Zaštita vertikalne hidroizolacije bobičastom folijom.
Obračun po m2.</t>
    </r>
  </si>
  <si>
    <t xml:space="preserve">Summe 6.4. Isolierungen PW / izolaterski radovi na PS  </t>
  </si>
  <si>
    <t>6.5</t>
  </si>
  <si>
    <t>Schlosserarbeiten PW / bravarski radovi na PS</t>
  </si>
  <si>
    <t>6.5.10</t>
  </si>
  <si>
    <r>
      <t xml:space="preserve">Metall-Türen / metalna vrata
</t>
    </r>
    <r>
      <rPr>
        <sz val="11"/>
        <rFont val="Swis721 BT"/>
        <family val="2"/>
      </rPr>
      <t>Lieferung und Montage von Metall-Türen. Die Türe sind mit drei Scharnieren, Griff und der Schlüssel Zylinder  ausgestattet. Berechnet wird pro Stück.
Izrada i postavljanje metalnih vrata. Vrata opremljena sa tri šarke, kvakom, cilindrom i ključem. Obračun po komadu.</t>
    </r>
  </si>
  <si>
    <t>Stk./kom</t>
  </si>
  <si>
    <t>6.5.11</t>
  </si>
  <si>
    <r>
      <t xml:space="preserve">Feuerfesttüre / protivpožarna vrata
</t>
    </r>
    <r>
      <rPr>
        <sz val="11"/>
        <rFont val="Swis721 BT"/>
        <family val="2"/>
      </rPr>
      <t>Lieferung Fertigung von Feuerwiederständstüren, aus FeZn Profilen, die feuerfest 90 min sind. Türen sind beidsetig mit schwarzem Blatt, 1mm dick, aus wasserdichtem Material  gemacht. Die Türe sind mit drei Scharnieren, Griff und der Schlüssel Zylinder  ausgestattet. Berechnet wird pro Stück.
Izrada protivpožarnih vrata od kutijastih vučenih FeZn profila otporna na požar 90 minuta. Krilo vrata je obostrano obloženo crnim limom debline 1mm, ispuna od vatrootpornog materijala. Vrata opremljena sa tri šarke, kvakom, cilindrom i ključem. Obračun po komadu.</t>
    </r>
  </si>
  <si>
    <t>6.5.12</t>
  </si>
  <si>
    <r>
      <t xml:space="preserve">Stahlgitter / rešetke
</t>
    </r>
    <r>
      <rPr>
        <sz val="11"/>
        <rFont val="Swis721 BT"/>
        <family val="2"/>
      </rPr>
      <t>Montage der Gitterabdeckungen auf die Öffnungen der Schächte. Abrechnung pro m2.
Izrada i postavljanje rešetki poklopaca na otvorima šahti.
Obračun po m2.</t>
    </r>
  </si>
  <si>
    <t>6.5.13</t>
  </si>
  <si>
    <r>
      <t xml:space="preserve">Geländer / ograda
</t>
    </r>
    <r>
      <rPr>
        <sz val="11"/>
        <rFont val="Swis721 BT"/>
        <family val="2"/>
      </rPr>
      <t>Schutzgeländer aus schwarzen Stahl. Fertigung der Ankerträger und Elementen an den Wänden der Anlage der Pumpstation. Abrechnung nach kg.
Izrada zaštitne ograde od crnog čelika. Izrada anker nosača i bravarskih elemenata na zidovima postrojenja crpne stanice. Obračun po kg.</t>
    </r>
  </si>
  <si>
    <t xml:space="preserve">Summe 6.5. Schlosserarbeiten PW / bravarski radovi na PS  </t>
  </si>
  <si>
    <t>6.6</t>
  </si>
  <si>
    <t>Grundwasserpumpen,Spundwände an PW / crpljenje podzemne vode, pregradne lamele kod PS</t>
  </si>
  <si>
    <t>6.6.10</t>
  </si>
  <si>
    <r>
      <t xml:space="preserve">Spundwaende / pregradne stijene
</t>
    </r>
    <r>
      <rPr>
        <sz val="11"/>
        <rFont val="Swis721 BT"/>
        <family val="2"/>
      </rPr>
      <t>Stahl Spundwände liefern, einschlagen bis zu 6 m Tief
unter der GOK zum Schluss Wände entfernen.
System nach der Wahl von AN, (z.B. Larsen, Sheet piles u.e.)
Isporuka, zabijanje čeličnih pregradnih lamela do 
dubine do 6 m ispod nivoa terena po završetku radova
otklanjanje istih. 
Sistem pregrada prema izboru preuzimača radova, 
(npr. Larsen, Sheet piles i sl.)</t>
    </r>
  </si>
  <si>
    <t>6.6.11</t>
  </si>
  <si>
    <r>
      <t xml:space="preserve">Grundwasserpumpen / crpljenje podzemne vode
</t>
    </r>
    <r>
      <rPr>
        <sz val="11"/>
        <rFont val="Swis721 BT"/>
        <family val="2"/>
      </rPr>
      <t xml:space="preserve">*** Bedarfsposition ohne GB
Grundwasserpumpen (auch Regenwasser) mit 
Wasserpumpe . Abgerechnet wird nur efektive 
Betriebzeit der pumpe. Die Pumpenbetriebzeit 
wird von dem Bauaufsicht mit einer Baubucheintragung
festgestellt bzw. nach der Abmachung nit dem AG.
*** Pozicija prema potrebi, bez zbrajanja
Crpljenje podzemne (i oborinske vode) pumpom. 
Obračunava se samo efektivni rad pumpe.
Vrijeme rada crpke ovjerava nadzorni organ upisom
u dnevnik rada, ili na drugi način po dogovoru sa naručiocom. </t>
    </r>
  </si>
  <si>
    <t xml:space="preserve">Summe 6.6.,GW-pumpenSpundwände an PW / crpljenje podz. vod, pregradne lamele kod PS  
</t>
  </si>
  <si>
    <t xml:space="preserve">Summe 6.6.(suma bez crpljenja vode, po opisu pozicije 6.6.10)
</t>
  </si>
  <si>
    <t>6.12</t>
  </si>
  <si>
    <t>Bestandspläne von PW/ projekti izvedenih objekata za PS</t>
  </si>
  <si>
    <t>6.12.10</t>
  </si>
  <si>
    <r>
      <t xml:space="preserve">Bestandspläne / projekti izvedenih objekata
</t>
    </r>
    <r>
      <rPr>
        <sz val="11"/>
        <rFont val="Swis721 BT"/>
        <family val="2"/>
      </rPr>
      <t>Bestandspläne mit der Nachweisdokumentation der
AN für die Betriebsbewilligung.
Die Bestandspläne sind gemäß der montenegrinischen 
Gesetze und Vorschriften  zu erstellen.
Für die Übereinstimmung der Planeinträge mit der
tatsächlichen Ausführung haftet der AN allein.
Sämtliche  Unterlagen  sind dem AG  2-fach  als
Schwarzpause im Maßstab 1: 500 sowie einmal komplett
digital (DWG/ DXF- Format) dem AG zu übergeben.
Projekata izvedenog objekta sa dokaznom dokumentacijom 
izvedenih radova za dobijanje upotrebne dozvole.
Nacrti izvedenih objekata i novog
stanja moraju biti izdrađeni prema važećim propisima u CG.
Za skladnost unosa u nacrte sa stvarnom izvedbom garantuje sam preuzimač. 
Sve dokumente treba predati naručiocu u dva
kopirana kompletau v razmjeri 1:500 i jedan komplet 
u digitalnoj formi (DWG/DXF format).</t>
    </r>
  </si>
  <si>
    <t>Summe 6.12. Bestandspläne von PW / projekti izvedenih objekata za PS</t>
  </si>
  <si>
    <t>REKAPITULACIJA RADOVA</t>
  </si>
  <si>
    <t>PRIPREMNI RADOVI</t>
  </si>
  <si>
    <t>BETONSKI RADOVI</t>
  </si>
  <si>
    <t>UKUPNO bez PDVa:</t>
  </si>
  <si>
    <t>PDV:</t>
  </si>
  <si>
    <t>UKUPNO sa PDVom:</t>
  </si>
  <si>
    <t>6.1.</t>
  </si>
  <si>
    <t>6.2.</t>
  </si>
  <si>
    <t>6.3.</t>
  </si>
  <si>
    <t>6.4.</t>
  </si>
  <si>
    <t>6.5.</t>
  </si>
  <si>
    <t>6.6.</t>
  </si>
  <si>
    <t>6.12.</t>
  </si>
  <si>
    <t>UKUPNO bez PDVa  /  TOTAL excluding VAT:</t>
  </si>
  <si>
    <t>PDV / VAT:</t>
  </si>
  <si>
    <t>UKUPNO sa PDVom  /  TOTAL with VAT:</t>
  </si>
  <si>
    <t>Bemerkung</t>
  </si>
  <si>
    <t>Die Uebersetzung in der serbischen sprache ist von informativer Bedeutung.</t>
  </si>
  <si>
    <t>Im Falle von Unterschieden ist das massgebendeText in der deutschen / englischen Sprache!</t>
  </si>
  <si>
    <t>Napomena</t>
  </si>
  <si>
    <t>Prijevod na crnogorskom jeziku je informativnog značenja.</t>
  </si>
  <si>
    <t>U slučaju razlike mjerodavajući tekst je na njemačkom / engleskom jeziku!</t>
  </si>
  <si>
    <t>kom</t>
  </si>
  <si>
    <r>
      <t xml:space="preserve">Tamponschicht  d= 10cm / tampon d=10 cm
</t>
    </r>
    <r>
      <rPr>
        <sz val="11"/>
        <rFont val="Swis721 BT"/>
        <family val="2"/>
      </rPr>
      <t>Beschaffung, Lieferung , Einbau und Verdichtung der
Pufferschicht d=10cm . Die Berechnung erfolgt durch m3 der 
abgebauten  Puffer
Nabavka, dovoz i razastiranje tampon sloja d=10 cm sa nabijanjem do potpune zbijenosti.                                                         Obračun po m3 ugrađenog tampona.</t>
    </r>
  </si>
  <si>
    <r>
      <t xml:space="preserve">Wiederverfüllen / nasipanje
</t>
    </r>
    <r>
      <rPr>
        <sz val="11"/>
        <rFont val="Swis721 BT"/>
        <family val="2"/>
      </rPr>
      <t>Wiederverfüllen  der Baugrube der Pumpenstation, mit dem Material von Ausgrabungen.  Die Berechnung erfolgt nach m3 .
Nasipanje zemljanog materijala oko ukopanih zidova crpne stanice materijalom iz iskopa. Obračun po m3 nasutog materijala.</t>
    </r>
  </si>
  <si>
    <r>
      <t xml:space="preserve">Tampon  / tampon
</t>
    </r>
    <r>
      <rPr>
        <sz val="11"/>
        <rFont val="Swis721 BT"/>
        <family val="2"/>
      </rPr>
      <t>Die Beschaffung, Abfuhr und Lagerung der Pufferschicht  der Dicke von 30 bis 60 cm von Verdichtung bis vollen Kompression. Das Material ablagern und kompressen  neben der Pumpstation (Die Kote  +6,00). Die Berechnung erfolgt Durch m3 der eingebauten Puffer.
Nabavka, dovoz i razastiranje tampon sloja debljine d=30 do 60 cm sa nabijanjem do potpune zbijenosti. Materijal nasipati nabijati oko postrojenja crpne stanice ( kota +6.00)                                                       
Obračun po m3 ugrađenog tampona.</t>
    </r>
  </si>
  <si>
    <r>
      <t xml:space="preserve">Sauberkeitschicht  / podložni beton
</t>
    </r>
    <r>
      <rPr>
        <sz val="11"/>
        <rFont val="Swis721 BT"/>
        <family val="2"/>
      </rPr>
      <t>Sauberkeitschicht  aus Magerbeton MB 20, d=8 cm dick. Die Berechnung erfolgt durch m2 .
Izrada podložnog nearmiranog betona MB 20 debljine d=8 cm. Obračun po m2 podložnog betona.</t>
    </r>
  </si>
  <si>
    <t>2.3.10</t>
  </si>
  <si>
    <t>2.3.30</t>
  </si>
  <si>
    <t>2.1.90</t>
  </si>
  <si>
    <t>2.1.100</t>
  </si>
  <si>
    <t>2.1.160</t>
  </si>
  <si>
    <t>2 priv.</t>
  </si>
  <si>
    <t>TQ</t>
  </si>
  <si>
    <t>KOLMA</t>
  </si>
  <si>
    <t>2.1.140</t>
  </si>
  <si>
    <t>2.1.110</t>
  </si>
  <si>
    <t>2.1.40</t>
  </si>
  <si>
    <t>2.1.50</t>
  </si>
  <si>
    <t>2.1.130</t>
  </si>
  <si>
    <t>br</t>
  </si>
  <si>
    <t>3 priv.</t>
  </si>
  <si>
    <t>m</t>
  </si>
  <si>
    <t>3.3.20</t>
  </si>
  <si>
    <t>2.1.120</t>
  </si>
  <si>
    <t>2.1.60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</si>
</sst>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 [$€-1]"/>
    <numFmt numFmtId="174" formatCode="0.000"/>
  </numFmts>
  <fonts count="35">
    <font>
      <sz val="12"/>
      <name val="YU C Swiss"/>
      <family val="2"/>
    </font>
    <font>
      <sz val="10"/>
      <name val="Arial"/>
      <family val="0"/>
    </font>
    <font>
      <sz val="11"/>
      <name val="Verdana"/>
      <family val="2"/>
    </font>
    <font>
      <b/>
      <sz val="12"/>
      <name val="Swis721 BT"/>
      <family val="2"/>
    </font>
    <font>
      <sz val="11"/>
      <name val="Swis721 BT"/>
      <family val="2"/>
    </font>
    <font>
      <b/>
      <sz val="10"/>
      <name val="Swis721 BT"/>
      <family val="2"/>
    </font>
    <font>
      <b/>
      <sz val="11"/>
      <name val="Swis721 BT"/>
      <family val="2"/>
    </font>
    <font>
      <b/>
      <sz val="12"/>
      <name val="Calibri"/>
      <family val="2"/>
    </font>
    <font>
      <sz val="10"/>
      <name val="Swis721 BT"/>
      <family val="2"/>
    </font>
    <font>
      <sz val="10"/>
      <name val="Verdana"/>
      <family val="2"/>
    </font>
    <font>
      <b/>
      <i/>
      <u val="single"/>
      <sz val="11"/>
      <name val="Arial"/>
      <family val="2"/>
    </font>
    <font>
      <b/>
      <i/>
      <sz val="11"/>
      <name val="Arial"/>
      <family val="2"/>
    </font>
    <font>
      <sz val="8"/>
      <name val="Swis721 BT"/>
      <family val="2"/>
    </font>
    <font>
      <sz val="14"/>
      <name val="Swis721 BT"/>
      <family val="2"/>
    </font>
    <font>
      <sz val="8"/>
      <name val="Arial"/>
      <family val="2"/>
    </font>
    <font>
      <sz val="8"/>
      <name val="Verdana"/>
      <family val="2"/>
    </font>
    <font>
      <b/>
      <sz val="12"/>
      <name val="YU C Swiss"/>
      <family val="0"/>
    </font>
    <font>
      <b/>
      <sz val="14"/>
      <name val="Swis721 B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hair">
        <color indexed="18"/>
      </left>
      <right style="hair">
        <color indexed="18"/>
      </right>
      <top style="thin">
        <color indexed="8"/>
      </top>
      <bottom style="hair">
        <color indexed="18"/>
      </bottom>
    </border>
    <border>
      <left style="hair">
        <color indexed="18"/>
      </left>
      <right style="hair">
        <color indexed="18"/>
      </right>
      <top style="hair">
        <color indexed="18"/>
      </top>
      <bottom style="thin">
        <color indexed="8"/>
      </bottom>
    </border>
    <border>
      <left style="hair">
        <color indexed="18"/>
      </left>
      <right style="medium">
        <color indexed="8"/>
      </right>
      <top style="hair">
        <color indexed="18"/>
      </top>
      <bottom style="thin">
        <color indexed="8"/>
      </bottom>
    </border>
    <border>
      <left>
        <color indexed="63"/>
      </left>
      <right>
        <color indexed="63"/>
      </right>
      <top>
        <color indexed="63"/>
      </top>
      <bottom style="medium">
        <color indexed="8"/>
      </bottom>
    </border>
    <border>
      <left>
        <color indexed="63"/>
      </left>
      <right style="hair">
        <color indexed="18"/>
      </right>
      <top>
        <color indexed="63"/>
      </top>
      <bottom style="medium">
        <color indexed="8"/>
      </bottom>
    </border>
    <border>
      <left style="hair">
        <color indexed="8"/>
      </left>
      <right style="hair">
        <color indexed="8"/>
      </right>
      <top style="medium">
        <color indexed="8"/>
      </top>
      <bottom style="hair">
        <color indexed="8"/>
      </bottom>
    </border>
    <border>
      <left>
        <color indexed="63"/>
      </left>
      <right>
        <color indexed="63"/>
      </right>
      <top style="medium">
        <color indexed="8"/>
      </top>
      <bottom style="hair">
        <color indexed="8"/>
      </bottom>
    </border>
    <border>
      <left>
        <color indexed="63"/>
      </left>
      <right>
        <color indexed="63"/>
      </right>
      <top style="medium">
        <color indexed="8"/>
      </top>
      <bottom style="medium">
        <color indexed="8"/>
      </bottom>
    </border>
    <border>
      <left style="hair">
        <color indexed="18"/>
      </left>
      <right style="hair">
        <color indexed="18"/>
      </right>
      <top>
        <color indexed="63"/>
      </top>
      <bottom style="hair">
        <color indexed="18"/>
      </bottom>
    </border>
    <border>
      <left style="hair">
        <color indexed="18"/>
      </left>
      <right style="medium">
        <color indexed="8"/>
      </right>
      <top>
        <color indexed="63"/>
      </top>
      <bottom style="hair">
        <color indexed="18"/>
      </bottom>
    </border>
    <border>
      <left style="hair">
        <color indexed="18"/>
      </left>
      <right style="hair">
        <color indexed="18"/>
      </right>
      <top style="hair">
        <color indexed="18"/>
      </top>
      <bottom style="hair">
        <color indexed="18"/>
      </bottom>
    </border>
    <border>
      <left style="hair">
        <color indexed="18"/>
      </left>
      <right style="medium">
        <color indexed="8"/>
      </right>
      <top style="hair">
        <color indexed="18"/>
      </top>
      <bottom style="hair">
        <color indexed="18"/>
      </bottom>
    </border>
    <border>
      <left style="hair">
        <color indexed="18"/>
      </left>
      <right>
        <color indexed="63"/>
      </right>
      <top>
        <color indexed="63"/>
      </top>
      <bottom style="hair">
        <color indexed="18"/>
      </bottom>
    </border>
    <border>
      <left>
        <color indexed="63"/>
      </left>
      <right>
        <color indexed="63"/>
      </right>
      <top>
        <color indexed="63"/>
      </top>
      <bottom style="hair">
        <color indexed="18"/>
      </bottom>
    </border>
    <border>
      <left>
        <color indexed="63"/>
      </left>
      <right style="hair">
        <color indexed="18"/>
      </right>
      <top>
        <color indexed="63"/>
      </top>
      <bottom style="hair">
        <color indexed="18"/>
      </bottom>
    </border>
    <border>
      <left style="hair">
        <color indexed="18"/>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medium">
        <color indexed="8"/>
      </left>
      <right style="hair">
        <color indexed="18"/>
      </right>
      <top style="thin">
        <color indexed="8"/>
      </top>
      <bottom style="hair">
        <color indexed="18"/>
      </bottom>
    </border>
    <border>
      <left>
        <color indexed="63"/>
      </left>
      <right style="hair">
        <color indexed="8"/>
      </right>
      <top style="medium">
        <color indexed="8"/>
      </top>
      <bottom style="hair">
        <color indexed="8"/>
      </bottom>
    </border>
    <border>
      <left style="medium">
        <color indexed="8"/>
      </left>
      <right style="hair">
        <color indexed="18"/>
      </right>
      <top>
        <color indexed="63"/>
      </top>
      <bottom style="hair">
        <color indexed="18"/>
      </bottom>
    </border>
    <border>
      <left style="medium">
        <color indexed="8"/>
      </left>
      <right style="hair">
        <color indexed="18"/>
      </right>
      <top style="hair">
        <color indexed="18"/>
      </top>
      <bottom style="hair">
        <color indexed="1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color indexed="63"/>
      </top>
      <bottom style="medium">
        <color indexed="8"/>
      </bottom>
    </border>
    <border>
      <left style="medium">
        <color indexed="8"/>
      </left>
      <right style="hair">
        <color indexed="18"/>
      </right>
      <top style="hair">
        <color indexed="18"/>
      </top>
      <bottom style="medium">
        <color indexed="8"/>
      </bottom>
    </border>
    <border>
      <left style="medium">
        <color indexed="8"/>
      </left>
      <right style="medium">
        <color indexed="8"/>
      </right>
      <top>
        <color indexed="63"/>
      </top>
      <bottom style="hair">
        <color indexed="18"/>
      </bottom>
    </border>
    <border>
      <left style="medium">
        <color indexed="8"/>
      </left>
      <right>
        <color indexed="63"/>
      </right>
      <top style="hair">
        <color indexed="18"/>
      </top>
      <bottom style="thin">
        <color indexed="8"/>
      </bottom>
    </border>
    <border>
      <left>
        <color indexed="63"/>
      </left>
      <right style="hair">
        <color indexed="18"/>
      </right>
      <top style="hair">
        <color indexed="18"/>
      </top>
      <bottom style="thin">
        <color indexed="8"/>
      </bottom>
    </border>
    <border>
      <left>
        <color indexed="63"/>
      </left>
      <right style="medium">
        <color indexed="8"/>
      </right>
      <top>
        <color indexed="63"/>
      </top>
      <bottom style="thin">
        <color indexed="8"/>
      </bottom>
    </border>
    <border>
      <left style="medium">
        <color indexed="8"/>
      </left>
      <right style="hair">
        <color indexed="1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hair">
        <color indexed="18"/>
      </top>
      <bottom style="hair">
        <color indexed="18"/>
      </bottom>
    </border>
    <border>
      <left>
        <color indexed="63"/>
      </left>
      <right style="hair">
        <color indexed="18"/>
      </right>
      <top style="hair">
        <color indexed="18"/>
      </top>
      <bottom style="hair">
        <color indexed="18"/>
      </bottom>
    </border>
    <border>
      <left style="medium">
        <color indexed="8"/>
      </left>
      <right style="medium">
        <color indexed="8"/>
      </right>
      <top style="medium">
        <color indexed="8"/>
      </top>
      <bottom style="double">
        <color indexed="8"/>
      </bottom>
    </border>
    <border>
      <left style="thin">
        <color indexed="8"/>
      </left>
      <right style="thin">
        <color indexed="8"/>
      </right>
      <top style="thin">
        <color indexed="8"/>
      </top>
      <bottom>
        <color indexed="63"/>
      </bottom>
    </border>
    <border>
      <left style="medium">
        <color indexed="8"/>
      </left>
      <right style="medium">
        <color indexed="8"/>
      </right>
      <top style="double">
        <color indexed="8"/>
      </top>
      <bottom style="thin">
        <color indexed="8"/>
      </bottom>
    </border>
    <border>
      <left style="medium">
        <color indexed="8"/>
      </left>
      <right style="medium">
        <color indexed="8"/>
      </right>
      <top style="thin">
        <color indexed="8"/>
      </top>
      <bottom>
        <color indexed="63"/>
      </bottom>
    </border>
    <border>
      <left style="thin">
        <color indexed="8"/>
      </left>
      <right style="thin">
        <color indexed="8"/>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pplyBorder="0">
      <alignment/>
      <protection/>
    </xf>
    <xf numFmtId="0" fontId="0" fillId="23" borderId="7" applyNumberFormat="0" applyFont="0" applyAlignment="0" applyProtection="0"/>
    <xf numFmtId="0" fontId="31" fillId="20" borderId="8" applyNumberFormat="0" applyAlignment="0" applyProtection="0"/>
    <xf numFmtId="9" fontId="1" fillId="0" borderId="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14">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2" fontId="2" fillId="0" borderId="0" xfId="0" applyNumberFormat="1" applyFont="1" applyFill="1" applyAlignment="1">
      <alignment horizontal="left" vertical="center"/>
    </xf>
    <xf numFmtId="2" fontId="2" fillId="0" borderId="0" xfId="0" applyNumberFormat="1" applyFont="1" applyAlignment="1">
      <alignment vertical="center"/>
    </xf>
    <xf numFmtId="2" fontId="2" fillId="0" borderId="0" xfId="0" applyNumberFormat="1" applyFont="1" applyFill="1" applyAlignment="1">
      <alignment horizontal="right" vertical="center"/>
    </xf>
    <xf numFmtId="49" fontId="5" fillId="24" borderId="10" xfId="58" applyNumberFormat="1" applyFont="1" applyFill="1" applyBorder="1" applyAlignment="1">
      <alignment horizontal="center" vertical="center" wrapText="1"/>
      <protection/>
    </xf>
    <xf numFmtId="0" fontId="5" fillId="24" borderId="11" xfId="58" applyFont="1" applyFill="1" applyBorder="1" applyAlignment="1">
      <alignment horizontal="center" vertical="center" wrapText="1"/>
      <protection/>
    </xf>
    <xf numFmtId="172" fontId="5" fillId="24" borderId="11" xfId="58" applyNumberFormat="1" applyFont="1" applyFill="1" applyBorder="1" applyAlignment="1">
      <alignment horizontal="center" vertical="center" wrapText="1"/>
      <protection/>
    </xf>
    <xf numFmtId="4" fontId="5" fillId="24" borderId="12" xfId="58" applyNumberFormat="1" applyFont="1" applyFill="1" applyBorder="1" applyAlignment="1">
      <alignment horizontal="right" vertical="center" wrapText="1"/>
      <protection/>
    </xf>
    <xf numFmtId="2" fontId="2" fillId="0" borderId="0" xfId="0" applyNumberFormat="1" applyFont="1" applyFill="1" applyAlignment="1">
      <alignment vertical="center" wrapText="1"/>
    </xf>
    <xf numFmtId="2" fontId="2" fillId="0" borderId="0" xfId="0" applyNumberFormat="1" applyFont="1" applyFill="1" applyAlignment="1">
      <alignment horizontal="right" vertical="center" wrapText="1"/>
    </xf>
    <xf numFmtId="0" fontId="2" fillId="0" borderId="0" xfId="0" applyFont="1" applyFill="1" applyAlignment="1">
      <alignment vertical="center" wrapText="1"/>
    </xf>
    <xf numFmtId="49" fontId="5" fillId="24" borderId="13" xfId="58" applyNumberFormat="1" applyFont="1" applyFill="1" applyBorder="1" applyAlignment="1">
      <alignment horizontal="center" vertical="center" wrapText="1"/>
      <protection/>
    </xf>
    <xf numFmtId="0" fontId="5" fillId="24" borderId="14" xfId="58" applyFont="1" applyFill="1" applyBorder="1" applyAlignment="1">
      <alignment horizontal="center" vertical="center" wrapText="1"/>
      <protection/>
    </xf>
    <xf numFmtId="172" fontId="5" fillId="24" borderId="14" xfId="58" applyNumberFormat="1" applyFont="1" applyFill="1" applyBorder="1" applyAlignment="1">
      <alignment horizontal="center" vertical="center" wrapText="1"/>
      <protection/>
    </xf>
    <xf numFmtId="4" fontId="5" fillId="24" borderId="15" xfId="58" applyNumberFormat="1" applyFont="1" applyFill="1" applyBorder="1" applyAlignment="1">
      <alignment horizontal="right" vertical="center" wrapText="1"/>
      <protection/>
    </xf>
    <xf numFmtId="0" fontId="8" fillId="0" borderId="16" xfId="0" applyFont="1" applyBorder="1" applyAlignment="1">
      <alignment vertical="center" wrapText="1"/>
    </xf>
    <xf numFmtId="2" fontId="9" fillId="0" borderId="0" xfId="0" applyNumberFormat="1" applyFont="1" applyFill="1" applyAlignment="1">
      <alignment vertical="center" wrapText="1"/>
    </xf>
    <xf numFmtId="2" fontId="9" fillId="0" borderId="0" xfId="0" applyNumberFormat="1" applyFont="1" applyFill="1" applyAlignment="1">
      <alignment horizontal="right" vertical="center" wrapText="1"/>
    </xf>
    <xf numFmtId="0" fontId="9" fillId="0" borderId="0" xfId="0" applyFont="1" applyFill="1" applyAlignment="1">
      <alignment vertical="center" wrapText="1"/>
    </xf>
    <xf numFmtId="0" fontId="6" fillId="0" borderId="17" xfId="0" applyFont="1" applyBorder="1" applyAlignment="1">
      <alignment horizontal="justify" vertical="center" wrapText="1"/>
    </xf>
    <xf numFmtId="0" fontId="4" fillId="0" borderId="18" xfId="0" applyFont="1" applyBorder="1" applyAlignment="1">
      <alignment horizontal="center"/>
    </xf>
    <xf numFmtId="4" fontId="4" fillId="0" borderId="18" xfId="0" applyNumberFormat="1" applyFont="1" applyBorder="1" applyAlignment="1">
      <alignment horizontal="center" wrapText="1"/>
    </xf>
    <xf numFmtId="2" fontId="4" fillId="0" borderId="18" xfId="0" applyNumberFormat="1" applyFont="1" applyBorder="1" applyAlignment="1">
      <alignment horizontal="center"/>
    </xf>
    <xf numFmtId="173" fontId="4" fillId="0" borderId="19" xfId="0" applyNumberFormat="1" applyFont="1" applyBorder="1" applyAlignment="1">
      <alignment horizontal="center"/>
    </xf>
    <xf numFmtId="0" fontId="8" fillId="24" borderId="20" xfId="55" applyFont="1" applyFill="1" applyBorder="1" applyAlignment="1">
      <alignment vertical="center"/>
      <protection/>
    </xf>
    <xf numFmtId="0" fontId="8" fillId="24" borderId="21" xfId="55" applyFont="1" applyFill="1" applyBorder="1" applyAlignment="1">
      <alignment vertical="center"/>
      <protection/>
    </xf>
    <xf numFmtId="0" fontId="9" fillId="0" borderId="0" xfId="0" applyFont="1" applyAlignment="1">
      <alignment vertical="center"/>
    </xf>
    <xf numFmtId="173" fontId="4" fillId="0" borderId="19" xfId="0" applyNumberFormat="1" applyFont="1" applyBorder="1" applyAlignment="1">
      <alignment horizontal="right"/>
    </xf>
    <xf numFmtId="49" fontId="2" fillId="0" borderId="0" xfId="0" applyNumberFormat="1" applyFont="1" applyAlignment="1">
      <alignment vertical="center" wrapText="1"/>
    </xf>
    <xf numFmtId="173" fontId="2" fillId="0" borderId="0" xfId="0" applyNumberFormat="1" applyFont="1" applyAlignment="1">
      <alignment vertical="center" wrapText="1"/>
    </xf>
    <xf numFmtId="0" fontId="8" fillId="24" borderId="22" xfId="55" applyFont="1" applyFill="1" applyBorder="1" applyAlignment="1">
      <alignment horizontal="left" vertical="center"/>
      <protection/>
    </xf>
    <xf numFmtId="0" fontId="8" fillId="24" borderId="22" xfId="55" applyFont="1" applyFill="1" applyBorder="1" applyAlignment="1">
      <alignment vertical="center"/>
      <protection/>
    </xf>
    <xf numFmtId="173" fontId="4" fillId="24" borderId="23" xfId="55" applyNumberFormat="1" applyFont="1" applyFill="1" applyBorder="1" applyAlignment="1">
      <alignment vertical="center"/>
      <protection/>
    </xf>
    <xf numFmtId="0" fontId="4" fillId="0" borderId="24" xfId="0" applyFont="1" applyBorder="1" applyAlignment="1">
      <alignment horizontal="center" vertical="center" wrapText="1"/>
    </xf>
    <xf numFmtId="0" fontId="8" fillId="0" borderId="25" xfId="0" applyFont="1" applyBorder="1" applyAlignment="1">
      <alignment vertical="center" wrapText="1"/>
    </xf>
    <xf numFmtId="0" fontId="4" fillId="0" borderId="25" xfId="0" applyFont="1" applyBorder="1" applyAlignment="1">
      <alignment horizontal="center" vertical="center"/>
    </xf>
    <xf numFmtId="2" fontId="4" fillId="0" borderId="25" xfId="0" applyNumberFormat="1" applyFont="1" applyBorder="1" applyAlignment="1">
      <alignment vertical="center"/>
    </xf>
    <xf numFmtId="173" fontId="4" fillId="0" borderId="26" xfId="0" applyNumberFormat="1" applyFont="1" applyBorder="1" applyAlignment="1">
      <alignment vertical="center" wrapText="1"/>
    </xf>
    <xf numFmtId="0" fontId="8" fillId="0" borderId="27" xfId="0" applyFont="1" applyBorder="1" applyAlignment="1">
      <alignment vertical="center" wrapText="1"/>
    </xf>
    <xf numFmtId="0" fontId="4" fillId="0" borderId="27" xfId="0" applyFont="1" applyBorder="1" applyAlignment="1">
      <alignment horizontal="center" vertical="center"/>
    </xf>
    <xf numFmtId="2" fontId="4" fillId="0" borderId="27" xfId="0" applyNumberFormat="1" applyFont="1" applyBorder="1" applyAlignment="1">
      <alignment vertical="center"/>
    </xf>
    <xf numFmtId="173" fontId="4" fillId="0" borderId="28" xfId="0" applyNumberFormat="1" applyFont="1" applyBorder="1" applyAlignment="1">
      <alignment vertical="center" wrapText="1"/>
    </xf>
    <xf numFmtId="173" fontId="4" fillId="24" borderId="28" xfId="0" applyNumberFormat="1" applyFont="1" applyFill="1" applyBorder="1" applyAlignment="1">
      <alignment vertical="center" wrapText="1"/>
    </xf>
    <xf numFmtId="0" fontId="4" fillId="0" borderId="25" xfId="0" applyFont="1" applyBorder="1" applyAlignment="1">
      <alignmen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3" fontId="4" fillId="24" borderId="19" xfId="0" applyNumberFormat="1" applyFont="1" applyFill="1" applyBorder="1" applyAlignment="1">
      <alignment vertical="center" wrapText="1"/>
    </xf>
    <xf numFmtId="173" fontId="4" fillId="25" borderId="32" xfId="0" applyNumberFormat="1" applyFont="1" applyFill="1" applyBorder="1" applyAlignment="1">
      <alignment vertical="center" wrapText="1"/>
    </xf>
    <xf numFmtId="0" fontId="4" fillId="0" borderId="27" xfId="0" applyFont="1" applyBorder="1" applyAlignment="1">
      <alignment vertical="center" wrapText="1"/>
    </xf>
    <xf numFmtId="0" fontId="5" fillId="24" borderId="10" xfId="58" applyNumberFormat="1" applyFont="1" applyFill="1" applyBorder="1" applyAlignment="1">
      <alignment horizontal="center" vertical="center" wrapText="1"/>
      <protection/>
    </xf>
    <xf numFmtId="0" fontId="5" fillId="24" borderId="13" xfId="58" applyNumberFormat="1" applyFont="1" applyFill="1" applyBorder="1" applyAlignment="1">
      <alignment horizontal="center" vertical="center" wrapText="1"/>
      <protection/>
    </xf>
    <xf numFmtId="0" fontId="8" fillId="26" borderId="33" xfId="58" applyNumberFormat="1" applyFont="1" applyFill="1" applyBorder="1" applyAlignment="1">
      <alignment horizontal="center" vertical="center" wrapText="1"/>
      <protection/>
    </xf>
    <xf numFmtId="0" fontId="4" fillId="0" borderId="34" xfId="0" applyNumberFormat="1" applyFont="1" applyBorder="1" applyAlignment="1">
      <alignment horizontal="center" vertical="center" wrapText="1"/>
    </xf>
    <xf numFmtId="0" fontId="2" fillId="0" borderId="0" xfId="0" applyNumberFormat="1" applyFont="1" applyAlignment="1">
      <alignment horizontal="center" vertical="center" wrapText="1"/>
    </xf>
    <xf numFmtId="0" fontId="8" fillId="24" borderId="35" xfId="55" applyNumberFormat="1" applyFont="1" applyFill="1" applyBorder="1" applyAlignment="1">
      <alignment horizontal="left" vertical="center"/>
      <protection/>
    </xf>
    <xf numFmtId="0" fontId="4" fillId="0" borderId="24"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0" fontId="4" fillId="0" borderId="37" xfId="0" applyNumberFormat="1" applyFont="1" applyBorder="1" applyAlignment="1">
      <alignment horizontal="center" vertical="center" wrapText="1"/>
    </xf>
    <xf numFmtId="0" fontId="10" fillId="0" borderId="0" xfId="0" applyNumberFormat="1" applyFont="1" applyAlignment="1">
      <alignment/>
    </xf>
    <xf numFmtId="0" fontId="11" fillId="0" borderId="0" xfId="0" applyNumberFormat="1" applyFont="1" applyAlignment="1">
      <alignment/>
    </xf>
    <xf numFmtId="4" fontId="5" fillId="24" borderId="11" xfId="58" applyNumberFormat="1" applyFont="1" applyFill="1" applyBorder="1" applyAlignment="1">
      <alignment horizontal="center" vertical="center" wrapText="1"/>
      <protection/>
    </xf>
    <xf numFmtId="4" fontId="5" fillId="24" borderId="14" xfId="58" applyNumberFormat="1" applyFont="1" applyFill="1" applyBorder="1" applyAlignment="1">
      <alignment horizontal="center" vertical="center" wrapText="1"/>
      <protection/>
    </xf>
    <xf numFmtId="173" fontId="13" fillId="24" borderId="32" xfId="55" applyNumberFormat="1" applyFont="1" applyFill="1" applyBorder="1" applyAlignment="1">
      <alignment vertical="center"/>
      <protection/>
    </xf>
    <xf numFmtId="0" fontId="1" fillId="0" borderId="0" xfId="55" applyFont="1">
      <alignment/>
      <protection/>
    </xf>
    <xf numFmtId="173" fontId="13" fillId="24" borderId="32" xfId="55" applyNumberFormat="1" applyFont="1" applyFill="1" applyBorder="1" applyAlignment="1">
      <alignment horizontal="right" vertical="center"/>
      <protection/>
    </xf>
    <xf numFmtId="0" fontId="12" fillId="24" borderId="20" xfId="55" applyFont="1" applyFill="1" applyBorder="1" applyAlignment="1">
      <alignment vertical="center"/>
      <protection/>
    </xf>
    <xf numFmtId="0" fontId="12" fillId="24" borderId="21" xfId="55" applyFont="1" applyFill="1" applyBorder="1" applyAlignment="1">
      <alignment vertical="center"/>
      <protection/>
    </xf>
    <xf numFmtId="173" fontId="12" fillId="24" borderId="32" xfId="55" applyNumberFormat="1" applyFont="1" applyFill="1" applyBorder="1" applyAlignment="1">
      <alignment vertical="center"/>
      <protection/>
    </xf>
    <xf numFmtId="0" fontId="14" fillId="0" borderId="0" xfId="55" applyFont="1">
      <alignment/>
      <protection/>
    </xf>
    <xf numFmtId="0" fontId="15" fillId="0" borderId="0" xfId="0" applyFont="1" applyAlignment="1">
      <alignment vertical="center"/>
    </xf>
    <xf numFmtId="0" fontId="4" fillId="0" borderId="25" xfId="0" applyFont="1" applyBorder="1" applyAlignment="1">
      <alignment horizontal="right" vertical="center"/>
    </xf>
    <xf numFmtId="2" fontId="0" fillId="0" borderId="0" xfId="0" applyNumberFormat="1" applyAlignment="1">
      <alignment/>
    </xf>
    <xf numFmtId="2" fontId="16" fillId="0" borderId="0" xfId="0" applyNumberFormat="1" applyFont="1" applyAlignment="1">
      <alignment/>
    </xf>
    <xf numFmtId="173" fontId="6" fillId="0" borderId="28" xfId="0" applyNumberFormat="1" applyFont="1" applyBorder="1" applyAlignment="1">
      <alignment vertical="center" wrapText="1"/>
    </xf>
    <xf numFmtId="173" fontId="6" fillId="0" borderId="28" xfId="0" applyNumberFormat="1" applyFont="1" applyBorder="1" applyAlignment="1">
      <alignment horizontal="right" vertical="center" wrapText="1"/>
    </xf>
    <xf numFmtId="173" fontId="6" fillId="0" borderId="26" xfId="0" applyNumberFormat="1" applyFont="1" applyBorder="1" applyAlignment="1">
      <alignment vertical="center" wrapText="1"/>
    </xf>
    <xf numFmtId="173" fontId="17" fillId="0" borderId="26" xfId="0" applyNumberFormat="1" applyFont="1" applyBorder="1" applyAlignment="1">
      <alignment vertical="center" wrapText="1"/>
    </xf>
    <xf numFmtId="4" fontId="5" fillId="24" borderId="15" xfId="58" applyNumberFormat="1" applyFont="1" applyFill="1" applyBorder="1" applyAlignment="1">
      <alignment horizontal="center" vertical="center" wrapText="1"/>
      <protection/>
    </xf>
    <xf numFmtId="0" fontId="2" fillId="0" borderId="0" xfId="0" applyFont="1" applyAlignment="1">
      <alignment horizontal="right" vertical="center"/>
    </xf>
    <xf numFmtId="0" fontId="2" fillId="0" borderId="0" xfId="0" applyFont="1" applyFill="1" applyAlignment="1">
      <alignment horizontal="center" vertical="center" wrapText="1"/>
    </xf>
    <xf numFmtId="2" fontId="5" fillId="24" borderId="38" xfId="58" applyNumberFormat="1" applyFont="1" applyFill="1" applyBorder="1" applyAlignment="1">
      <alignment horizontal="center" vertical="center" wrapText="1"/>
      <protection/>
    </xf>
    <xf numFmtId="2" fontId="5" fillId="24" borderId="14" xfId="58" applyNumberFormat="1" applyFont="1" applyFill="1" applyBorder="1" applyAlignment="1">
      <alignment horizontal="center" vertical="center" wrapText="1"/>
      <protection/>
    </xf>
    <xf numFmtId="4" fontId="5" fillId="24" borderId="39" xfId="58" applyNumberFormat="1" applyFont="1" applyFill="1" applyBorder="1" applyAlignment="1">
      <alignment horizontal="center" vertical="center" wrapText="1"/>
      <protection/>
    </xf>
    <xf numFmtId="0" fontId="4" fillId="25" borderId="40" xfId="55" applyFont="1" applyFill="1" applyBorder="1" applyAlignment="1">
      <alignment horizontal="right" vertical="center"/>
      <protection/>
    </xf>
    <xf numFmtId="0" fontId="4" fillId="25" borderId="21" xfId="55" applyFont="1" applyFill="1" applyBorder="1" applyAlignment="1">
      <alignment horizontal="right" vertical="center"/>
      <protection/>
    </xf>
    <xf numFmtId="0" fontId="4" fillId="25" borderId="41" xfId="55" applyFont="1" applyFill="1" applyBorder="1" applyAlignment="1">
      <alignment horizontal="right" vertical="center"/>
      <protection/>
    </xf>
    <xf numFmtId="0" fontId="4" fillId="0" borderId="42" xfId="0" applyFont="1" applyBorder="1" applyAlignment="1">
      <alignment horizontal="center" vertical="center" wrapText="1"/>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24" borderId="43" xfId="55" applyFont="1" applyFill="1" applyBorder="1" applyAlignment="1">
      <alignment horizontal="right" vertical="center"/>
      <protection/>
    </xf>
    <xf numFmtId="9" fontId="4" fillId="24" borderId="44" xfId="55" applyNumberFormat="1" applyFont="1" applyFill="1" applyBorder="1" applyAlignment="1">
      <alignment horizontal="right" vertical="center"/>
      <protection/>
    </xf>
    <xf numFmtId="0" fontId="8" fillId="0" borderId="45" xfId="0" applyFont="1" applyBorder="1" applyAlignment="1">
      <alignment horizontal="center" vertical="center" wrapText="1"/>
    </xf>
    <xf numFmtId="0" fontId="8" fillId="24" borderId="46" xfId="55" applyFont="1" applyFill="1" applyBorder="1" applyAlignment="1">
      <alignment horizontal="left" vertical="center" wrapText="1"/>
      <protection/>
    </xf>
    <xf numFmtId="0" fontId="4" fillId="26" borderId="47" xfId="0" applyFont="1" applyFill="1" applyBorder="1" applyAlignment="1">
      <alignment horizontal="center" vertical="center" wrapText="1"/>
    </xf>
    <xf numFmtId="0" fontId="4" fillId="24" borderId="48" xfId="55" applyFont="1" applyFill="1" applyBorder="1" applyAlignment="1">
      <alignment horizontal="right" vertical="center"/>
      <protection/>
    </xf>
    <xf numFmtId="0" fontId="4" fillId="24" borderId="49" xfId="55" applyFont="1" applyFill="1" applyBorder="1" applyAlignment="1">
      <alignment horizontal="right" vertical="center"/>
      <protection/>
    </xf>
    <xf numFmtId="0" fontId="4" fillId="24" borderId="37" xfId="55" applyFont="1" applyFill="1" applyBorder="1" applyAlignment="1">
      <alignment horizontal="right" vertical="center"/>
      <protection/>
    </xf>
    <xf numFmtId="0" fontId="8" fillId="24" borderId="46" xfId="55" applyFont="1" applyFill="1" applyBorder="1" applyAlignment="1">
      <alignment horizontal="left" vertical="center"/>
      <protection/>
    </xf>
    <xf numFmtId="0" fontId="12" fillId="24" borderId="46" xfId="55" applyFont="1" applyFill="1" applyBorder="1" applyAlignment="1">
      <alignment horizontal="left" vertical="center" wrapText="1"/>
      <protection/>
    </xf>
    <xf numFmtId="0" fontId="3" fillId="27" borderId="50" xfId="0" applyFont="1" applyFill="1" applyBorder="1" applyAlignment="1">
      <alignment horizontal="center" vertical="center" wrapText="1"/>
    </xf>
    <xf numFmtId="0" fontId="4" fillId="0" borderId="51" xfId="0" applyFont="1" applyBorder="1" applyAlignment="1">
      <alignment horizontal="center" vertical="center" wrapText="1"/>
    </xf>
    <xf numFmtId="0" fontId="6" fillId="24" borderId="52" xfId="0" applyFont="1" applyFill="1" applyBorder="1" applyAlignment="1">
      <alignment horizontal="center" vertical="center" wrapText="1"/>
    </xf>
    <xf numFmtId="0" fontId="4" fillId="0" borderId="53" xfId="0" applyFont="1" applyBorder="1" applyAlignment="1">
      <alignment horizontal="center" vertical="center" wrapText="1"/>
    </xf>
    <xf numFmtId="0" fontId="6" fillId="24" borderId="54" xfId="58" applyFont="1" applyFill="1" applyBorder="1" applyAlignment="1">
      <alignment horizontal="center" vertical="center" wrapText="1"/>
      <protection/>
    </xf>
    <xf numFmtId="2" fontId="2" fillId="0" borderId="55" xfId="0" applyNumberFormat="1" applyFont="1" applyBorder="1" applyAlignment="1">
      <alignment horizontal="center" vertical="center"/>
    </xf>
    <xf numFmtId="2" fontId="2" fillId="0" borderId="56" xfId="0" applyNumberFormat="1" applyFont="1" applyBorder="1" applyAlignment="1">
      <alignment horizontal="center" vertical="center"/>
    </xf>
    <xf numFmtId="2" fontId="2" fillId="0" borderId="57" xfId="0" applyNumberFormat="1" applyFont="1" applyBorder="1" applyAlignment="1">
      <alignment horizontal="center" vertical="center"/>
    </xf>
    <xf numFmtId="0" fontId="2" fillId="0" borderId="55" xfId="0" applyFont="1" applyBorder="1" applyAlignment="1">
      <alignment horizontal="center" vertical="center"/>
    </xf>
    <xf numFmtId="0" fontId="2" fillId="0" borderId="57"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89"/>
  <sheetViews>
    <sheetView view="pageBreakPreview" zoomScale="80" zoomScaleSheetLayoutView="80" zoomScalePageLayoutView="0" workbookViewId="0" topLeftCell="A1">
      <selection activeCell="F77" sqref="F77"/>
    </sheetView>
  </sheetViews>
  <sheetFormatPr defaultColWidth="8.796875" defaultRowHeight="15"/>
  <cols>
    <col min="1" max="1" width="6.796875" style="58" customWidth="1"/>
    <col min="2" max="2" width="46.19921875" style="2" customWidth="1"/>
    <col min="3" max="3" width="7.3984375" style="3" customWidth="1"/>
    <col min="4" max="4" width="8.796875" style="4" customWidth="1"/>
    <col min="5" max="5" width="9" style="4" customWidth="1"/>
    <col min="6" max="6" width="13.796875" style="4" customWidth="1"/>
    <col min="7" max="7" width="5.19921875" style="4" customWidth="1"/>
    <col min="8" max="8" width="10.09765625" style="4" customWidth="1"/>
    <col min="9" max="9" width="7.796875" style="4" customWidth="1"/>
    <col min="10" max="16384" width="8.796875" style="4" customWidth="1"/>
  </cols>
  <sheetData>
    <row r="1" spans="1:7" ht="36.75" customHeight="1">
      <c r="A1" s="104" t="s">
        <v>0</v>
      </c>
      <c r="B1" s="104"/>
      <c r="C1" s="104"/>
      <c r="D1" s="104"/>
      <c r="E1" s="104"/>
      <c r="F1" s="104"/>
      <c r="G1" s="5"/>
    </row>
    <row r="2" spans="1:6" ht="16.5" customHeight="1">
      <c r="A2" s="105"/>
      <c r="B2" s="105"/>
      <c r="C2" s="105"/>
      <c r="D2" s="105"/>
      <c r="E2" s="105"/>
      <c r="F2" s="105"/>
    </row>
    <row r="3" spans="1:9" ht="30.75" customHeight="1">
      <c r="A3" s="106" t="s">
        <v>1</v>
      </c>
      <c r="B3" s="106"/>
      <c r="C3" s="106"/>
      <c r="D3" s="106"/>
      <c r="E3" s="106"/>
      <c r="F3" s="106"/>
      <c r="G3" s="6"/>
      <c r="H3" s="7"/>
      <c r="I3" s="5"/>
    </row>
    <row r="4" spans="1:9" ht="15.75" customHeight="1">
      <c r="A4" s="107"/>
      <c r="B4" s="107"/>
      <c r="C4" s="107"/>
      <c r="D4" s="107"/>
      <c r="E4" s="107"/>
      <c r="F4" s="107"/>
      <c r="G4" s="6"/>
      <c r="H4" s="7"/>
      <c r="I4" s="5"/>
    </row>
    <row r="5" spans="1:8" s="14" customFormat="1" ht="22.5" customHeight="1">
      <c r="A5" s="54" t="s">
        <v>2</v>
      </c>
      <c r="B5" s="108" t="s">
        <v>3</v>
      </c>
      <c r="C5" s="9" t="s">
        <v>4</v>
      </c>
      <c r="D5" s="10" t="s">
        <v>5</v>
      </c>
      <c r="E5" s="65" t="s">
        <v>6</v>
      </c>
      <c r="F5" s="11" t="s">
        <v>7</v>
      </c>
      <c r="G5" s="12"/>
      <c r="H5" s="13"/>
    </row>
    <row r="6" spans="1:8" s="14" customFormat="1" ht="27" customHeight="1">
      <c r="A6" s="55" t="s">
        <v>8</v>
      </c>
      <c r="B6" s="108"/>
      <c r="C6" s="16" t="s">
        <v>9</v>
      </c>
      <c r="D6" s="17" t="s">
        <v>10</v>
      </c>
      <c r="E6" s="66" t="s">
        <v>11</v>
      </c>
      <c r="F6" s="18" t="s">
        <v>12</v>
      </c>
      <c r="G6" s="12"/>
      <c r="H6" s="13"/>
    </row>
    <row r="7" spans="1:8" s="22" customFormat="1" ht="20.25" customHeight="1">
      <c r="A7" s="56" t="s">
        <v>13</v>
      </c>
      <c r="B7" s="19" t="s">
        <v>14</v>
      </c>
      <c r="C7" s="96"/>
      <c r="D7" s="96"/>
      <c r="E7" s="96"/>
      <c r="F7" s="96"/>
      <c r="G7" s="20"/>
      <c r="H7" s="21"/>
    </row>
    <row r="8" spans="1:8" s="22" customFormat="1" ht="150">
      <c r="A8" s="57" t="s">
        <v>15</v>
      </c>
      <c r="B8" s="23" t="s">
        <v>16</v>
      </c>
      <c r="C8" s="24" t="s">
        <v>17</v>
      </c>
      <c r="D8" s="25"/>
      <c r="E8" s="26">
        <v>482.55</v>
      </c>
      <c r="F8" s="27"/>
      <c r="G8" s="20"/>
      <c r="H8" s="21"/>
    </row>
    <row r="9" spans="1:8" s="22" customFormat="1" ht="195">
      <c r="A9" s="57" t="s">
        <v>18</v>
      </c>
      <c r="B9" s="23" t="s">
        <v>19</v>
      </c>
      <c r="C9" s="24" t="s">
        <v>20</v>
      </c>
      <c r="D9" s="25"/>
      <c r="E9" s="26">
        <v>4.87</v>
      </c>
      <c r="F9" s="27"/>
      <c r="G9" s="20"/>
      <c r="H9" s="21"/>
    </row>
    <row r="10" spans="1:8" s="22" customFormat="1" ht="180">
      <c r="A10" s="57" t="s">
        <v>21</v>
      </c>
      <c r="B10" s="23" t="s">
        <v>22</v>
      </c>
      <c r="C10" s="24" t="s">
        <v>20</v>
      </c>
      <c r="D10" s="25"/>
      <c r="E10" s="26">
        <v>7.3</v>
      </c>
      <c r="F10" s="27"/>
      <c r="G10" s="20"/>
      <c r="H10" s="21"/>
    </row>
    <row r="11" spans="1:8" s="22" customFormat="1" ht="135">
      <c r="A11" s="57" t="s">
        <v>23</v>
      </c>
      <c r="B11" s="23" t="s">
        <v>134</v>
      </c>
      <c r="C11" s="24" t="s">
        <v>20</v>
      </c>
      <c r="D11" s="25">
        <v>133.48</v>
      </c>
      <c r="E11" s="26">
        <v>19.66</v>
      </c>
      <c r="F11" s="31">
        <f>D11*E11</f>
        <v>2624.2167999999997</v>
      </c>
      <c r="G11" s="20"/>
      <c r="H11" s="21"/>
    </row>
    <row r="12" spans="1:8" s="22" customFormat="1" ht="120">
      <c r="A12" s="57" t="s">
        <v>24</v>
      </c>
      <c r="B12" s="23" t="s">
        <v>135</v>
      </c>
      <c r="C12" s="24" t="s">
        <v>20</v>
      </c>
      <c r="D12" s="25"/>
      <c r="E12" s="26">
        <v>5.35</v>
      </c>
      <c r="F12" s="31"/>
      <c r="G12" s="20"/>
      <c r="H12" s="21"/>
    </row>
    <row r="13" spans="1:8" s="22" customFormat="1" ht="165">
      <c r="A13" s="57" t="s">
        <v>25</v>
      </c>
      <c r="B13" s="23" t="s">
        <v>136</v>
      </c>
      <c r="C13" s="24" t="s">
        <v>20</v>
      </c>
      <c r="D13" s="25">
        <v>525.36</v>
      </c>
      <c r="E13" s="26">
        <v>19.66</v>
      </c>
      <c r="F13" s="31">
        <f>D13*E13</f>
        <v>10328.5776</v>
      </c>
      <c r="G13" s="20"/>
      <c r="H13" s="21"/>
    </row>
    <row r="14" spans="1:8" s="22" customFormat="1" ht="240">
      <c r="A14" s="57" t="s">
        <v>26</v>
      </c>
      <c r="B14" s="23" t="s">
        <v>27</v>
      </c>
      <c r="C14" s="24" t="s">
        <v>28</v>
      </c>
      <c r="D14" s="25"/>
      <c r="E14" s="26">
        <v>4.5</v>
      </c>
      <c r="F14" s="27"/>
      <c r="G14" s="20"/>
      <c r="H14" s="21"/>
    </row>
    <row r="15" spans="1:9" s="30" customFormat="1" ht="20.25" customHeight="1">
      <c r="A15" s="102" t="s">
        <v>29</v>
      </c>
      <c r="B15" s="102"/>
      <c r="C15" s="28"/>
      <c r="D15" s="28"/>
      <c r="E15" s="29"/>
      <c r="F15" s="67">
        <f>SUM(F8:F14)</f>
        <v>12952.7944</v>
      </c>
      <c r="G15" s="68"/>
      <c r="H15" s="68"/>
      <c r="I15" s="68"/>
    </row>
    <row r="16" spans="1:8" s="22" customFormat="1" ht="38.25" customHeight="1">
      <c r="A16" s="56" t="s">
        <v>30</v>
      </c>
      <c r="B16" s="19" t="s">
        <v>31</v>
      </c>
      <c r="C16" s="96"/>
      <c r="D16" s="96"/>
      <c r="E16" s="96"/>
      <c r="F16" s="96"/>
      <c r="G16" s="20"/>
      <c r="H16" s="21"/>
    </row>
    <row r="17" spans="1:8" s="22" customFormat="1" ht="90">
      <c r="A17" s="57" t="s">
        <v>32</v>
      </c>
      <c r="B17" s="23" t="s">
        <v>137</v>
      </c>
      <c r="C17" s="24" t="s">
        <v>33</v>
      </c>
      <c r="D17" s="25"/>
      <c r="E17" s="26">
        <v>8</v>
      </c>
      <c r="F17" s="27"/>
      <c r="G17" s="20"/>
      <c r="H17" s="21"/>
    </row>
    <row r="18" spans="1:8" s="22" customFormat="1" ht="120">
      <c r="A18" s="57" t="s">
        <v>34</v>
      </c>
      <c r="B18" s="23" t="s">
        <v>35</v>
      </c>
      <c r="C18" s="24" t="s">
        <v>20</v>
      </c>
      <c r="D18" s="25">
        <v>57.24</v>
      </c>
      <c r="E18" s="26">
        <v>108.15</v>
      </c>
      <c r="F18" s="31">
        <f>D18*E18</f>
        <v>6190.506</v>
      </c>
      <c r="G18" s="20"/>
      <c r="H18" s="21"/>
    </row>
    <row r="19" spans="1:8" s="22" customFormat="1" ht="120">
      <c r="A19" s="57" t="s">
        <v>36</v>
      </c>
      <c r="B19" s="23" t="s">
        <v>37</v>
      </c>
      <c r="C19" s="24" t="s">
        <v>20</v>
      </c>
      <c r="D19" s="25"/>
      <c r="E19" s="26">
        <v>114.32</v>
      </c>
      <c r="F19" s="31"/>
      <c r="G19" s="20"/>
      <c r="H19" s="21"/>
    </row>
    <row r="20" spans="1:8" s="22" customFormat="1" ht="120">
      <c r="A20" s="57" t="s">
        <v>38</v>
      </c>
      <c r="B20" s="23" t="s">
        <v>39</v>
      </c>
      <c r="C20" s="24" t="s">
        <v>20</v>
      </c>
      <c r="D20" s="25"/>
      <c r="E20" s="26">
        <v>115</v>
      </c>
      <c r="F20" s="31"/>
      <c r="G20" s="20"/>
      <c r="H20" s="21"/>
    </row>
    <row r="21" spans="1:8" s="22" customFormat="1" ht="120">
      <c r="A21" s="57" t="s">
        <v>40</v>
      </c>
      <c r="B21" s="23" t="s">
        <v>41</v>
      </c>
      <c r="C21" s="24" t="s">
        <v>20</v>
      </c>
      <c r="D21" s="25"/>
      <c r="E21" s="26">
        <v>115</v>
      </c>
      <c r="F21" s="31"/>
      <c r="G21" s="20"/>
      <c r="H21" s="21"/>
    </row>
    <row r="22" spans="1:8" s="22" customFormat="1" ht="105">
      <c r="A22" s="57" t="s">
        <v>42</v>
      </c>
      <c r="B22" s="23" t="s">
        <v>43</v>
      </c>
      <c r="C22" s="24" t="s">
        <v>20</v>
      </c>
      <c r="D22" s="25"/>
      <c r="E22" s="26">
        <v>114.32</v>
      </c>
      <c r="F22" s="31"/>
      <c r="G22" s="20"/>
      <c r="H22" s="21"/>
    </row>
    <row r="23" spans="1:8" s="22" customFormat="1" ht="135">
      <c r="A23" s="57" t="s">
        <v>44</v>
      </c>
      <c r="B23" s="23" t="s">
        <v>45</v>
      </c>
      <c r="C23" s="24" t="s">
        <v>20</v>
      </c>
      <c r="D23" s="25"/>
      <c r="E23" s="26">
        <v>113.3</v>
      </c>
      <c r="F23" s="31"/>
      <c r="G23" s="20"/>
      <c r="H23" s="21"/>
    </row>
    <row r="24" spans="1:8" s="22" customFormat="1" ht="120">
      <c r="A24" s="57" t="s">
        <v>46</v>
      </c>
      <c r="B24" s="23" t="s">
        <v>47</v>
      </c>
      <c r="C24" s="24" t="s">
        <v>33</v>
      </c>
      <c r="D24" s="25"/>
      <c r="E24" s="26">
        <v>47.52</v>
      </c>
      <c r="F24" s="31"/>
      <c r="G24" s="20"/>
      <c r="H24" s="21"/>
    </row>
    <row r="25" spans="1:8" s="22" customFormat="1" ht="120">
      <c r="A25" s="57" t="s">
        <v>48</v>
      </c>
      <c r="B25" s="23" t="s">
        <v>49</v>
      </c>
      <c r="C25" s="24" t="s">
        <v>33</v>
      </c>
      <c r="D25" s="25"/>
      <c r="E25" s="26">
        <v>45.5</v>
      </c>
      <c r="F25" s="31"/>
      <c r="G25" s="20"/>
      <c r="H25" s="21"/>
    </row>
    <row r="26" spans="1:8" s="22" customFormat="1" ht="120">
      <c r="A26" s="57" t="s">
        <v>50</v>
      </c>
      <c r="B26" s="23" t="s">
        <v>51</v>
      </c>
      <c r="C26" s="24" t="s">
        <v>33</v>
      </c>
      <c r="D26" s="25"/>
      <c r="E26" s="26">
        <v>55.78</v>
      </c>
      <c r="F26" s="31"/>
      <c r="G26" s="20"/>
      <c r="H26" s="21"/>
    </row>
    <row r="27" spans="1:8" s="22" customFormat="1" ht="105">
      <c r="A27" s="57" t="s">
        <v>52</v>
      </c>
      <c r="B27" s="23" t="s">
        <v>53</v>
      </c>
      <c r="C27" s="24" t="s">
        <v>33</v>
      </c>
      <c r="D27" s="25"/>
      <c r="E27" s="26">
        <v>7.83</v>
      </c>
      <c r="F27" s="31"/>
      <c r="G27" s="20"/>
      <c r="H27" s="21"/>
    </row>
    <row r="28" spans="1:8" s="22" customFormat="1" ht="105">
      <c r="A28" s="57" t="s">
        <v>54</v>
      </c>
      <c r="B28" s="23" t="s">
        <v>55</v>
      </c>
      <c r="C28" s="24" t="s">
        <v>33</v>
      </c>
      <c r="D28" s="25"/>
      <c r="E28" s="26">
        <v>11.83</v>
      </c>
      <c r="F28" s="31"/>
      <c r="G28" s="20"/>
      <c r="H28" s="21"/>
    </row>
    <row r="29" spans="1:8" s="22" customFormat="1" ht="165">
      <c r="A29" s="57" t="s">
        <v>56</v>
      </c>
      <c r="B29" s="23" t="s">
        <v>57</v>
      </c>
      <c r="C29" s="24" t="s">
        <v>58</v>
      </c>
      <c r="D29" s="25">
        <v>3945.08</v>
      </c>
      <c r="E29" s="26">
        <v>1</v>
      </c>
      <c r="F29" s="31">
        <f>D29*E29</f>
        <v>3945.08</v>
      </c>
      <c r="G29" s="20"/>
      <c r="H29" s="21"/>
    </row>
    <row r="30" spans="1:9" s="30" customFormat="1" ht="20.25" customHeight="1">
      <c r="A30" s="102" t="s">
        <v>59</v>
      </c>
      <c r="B30" s="102"/>
      <c r="C30" s="28"/>
      <c r="D30" s="28"/>
      <c r="E30" s="29"/>
      <c r="F30" s="69">
        <f>SUM(F17:F29)</f>
        <v>10135.586</v>
      </c>
      <c r="G30" s="68"/>
      <c r="H30" s="68"/>
      <c r="I30" s="68"/>
    </row>
    <row r="31" spans="1:8" s="22" customFormat="1" ht="20.25" customHeight="1">
      <c r="A31" s="56" t="s">
        <v>60</v>
      </c>
      <c r="B31" s="19" t="s">
        <v>61</v>
      </c>
      <c r="C31" s="96"/>
      <c r="D31" s="96"/>
      <c r="E31" s="96"/>
      <c r="F31" s="96"/>
      <c r="G31" s="20"/>
      <c r="H31" s="21"/>
    </row>
    <row r="32" spans="1:8" s="22" customFormat="1" ht="135">
      <c r="A32" s="57" t="s">
        <v>62</v>
      </c>
      <c r="B32" s="23" t="s">
        <v>63</v>
      </c>
      <c r="C32" s="24" t="s">
        <v>33</v>
      </c>
      <c r="D32" s="25"/>
      <c r="E32" s="26">
        <v>17</v>
      </c>
      <c r="F32" s="31"/>
      <c r="G32" s="20"/>
      <c r="H32" s="21"/>
    </row>
    <row r="33" spans="1:8" s="22" customFormat="1" ht="135">
      <c r="A33" s="57" t="s">
        <v>64</v>
      </c>
      <c r="B33" s="23" t="s">
        <v>65</v>
      </c>
      <c r="C33" s="24" t="s">
        <v>33</v>
      </c>
      <c r="D33" s="25"/>
      <c r="E33" s="26">
        <v>15.62</v>
      </c>
      <c r="F33" s="31"/>
      <c r="G33" s="20"/>
      <c r="H33" s="21"/>
    </row>
    <row r="34" spans="1:8" s="22" customFormat="1" ht="120">
      <c r="A34" s="57" t="s">
        <v>66</v>
      </c>
      <c r="B34" s="23" t="s">
        <v>67</v>
      </c>
      <c r="C34" s="24" t="s">
        <v>33</v>
      </c>
      <c r="D34" s="25"/>
      <c r="E34" s="26">
        <v>25.97</v>
      </c>
      <c r="F34" s="31"/>
      <c r="G34" s="20"/>
      <c r="H34" s="21"/>
    </row>
    <row r="35" spans="1:8" s="22" customFormat="1" ht="120">
      <c r="A35" s="57" t="s">
        <v>68</v>
      </c>
      <c r="B35" s="23" t="s">
        <v>69</v>
      </c>
      <c r="C35" s="24" t="s">
        <v>33</v>
      </c>
      <c r="D35" s="25"/>
      <c r="E35" s="26">
        <v>15.62</v>
      </c>
      <c r="F35" s="31"/>
      <c r="G35" s="20"/>
      <c r="H35" s="21"/>
    </row>
    <row r="36" spans="1:8" s="22" customFormat="1" ht="120">
      <c r="A36" s="57" t="s">
        <v>70</v>
      </c>
      <c r="B36" s="23" t="s">
        <v>71</v>
      </c>
      <c r="C36" s="24" t="s">
        <v>33</v>
      </c>
      <c r="D36" s="25">
        <v>65.34</v>
      </c>
      <c r="E36" s="26">
        <v>13.25</v>
      </c>
      <c r="F36" s="27">
        <f>D36*E36</f>
        <v>865.755</v>
      </c>
      <c r="G36" s="20"/>
      <c r="H36" s="21"/>
    </row>
    <row r="37" spans="1:8" s="22" customFormat="1" ht="120">
      <c r="A37" s="57" t="s">
        <v>72</v>
      </c>
      <c r="B37" s="23" t="s">
        <v>73</v>
      </c>
      <c r="C37" s="24" t="s">
        <v>33</v>
      </c>
      <c r="D37" s="25">
        <v>37.41</v>
      </c>
      <c r="E37" s="26">
        <v>27.33</v>
      </c>
      <c r="F37" s="27">
        <f>D37*E37</f>
        <v>1022.4152999999999</v>
      </c>
      <c r="G37" s="20"/>
      <c r="H37" s="21"/>
    </row>
    <row r="38" spans="1:8" s="22" customFormat="1" ht="150">
      <c r="A38" s="57" t="s">
        <v>74</v>
      </c>
      <c r="B38" s="23" t="s">
        <v>75</v>
      </c>
      <c r="C38" s="24" t="s">
        <v>33</v>
      </c>
      <c r="D38" s="25"/>
      <c r="E38" s="26">
        <v>31.35</v>
      </c>
      <c r="F38" s="27"/>
      <c r="G38" s="20"/>
      <c r="H38" s="21"/>
    </row>
    <row r="39" spans="1:9" s="30" customFormat="1" ht="20.25" customHeight="1">
      <c r="A39" s="102" t="s">
        <v>76</v>
      </c>
      <c r="B39" s="102"/>
      <c r="C39" s="28"/>
      <c r="D39" s="28"/>
      <c r="E39" s="29"/>
      <c r="F39" s="67">
        <f>SUM(F32:F38)</f>
        <v>1888.1702999999998</v>
      </c>
      <c r="G39" s="68"/>
      <c r="H39" s="68"/>
      <c r="I39" s="68"/>
    </row>
    <row r="40" spans="2:6" ht="12.75" customHeight="1" hidden="1">
      <c r="B40" s="32"/>
      <c r="C40" s="1"/>
      <c r="D40" s="2"/>
      <c r="E40" s="2"/>
      <c r="F40" s="33"/>
    </row>
    <row r="41" spans="2:6" ht="12.75" customHeight="1" hidden="1">
      <c r="B41" s="32"/>
      <c r="C41" s="1"/>
      <c r="D41" s="2"/>
      <c r="E41" s="2"/>
      <c r="F41" s="33"/>
    </row>
    <row r="42" spans="1:8" s="22" customFormat="1" ht="20.25" customHeight="1">
      <c r="A42" s="56" t="s">
        <v>77</v>
      </c>
      <c r="B42" s="19" t="s">
        <v>78</v>
      </c>
      <c r="C42" s="96"/>
      <c r="D42" s="96"/>
      <c r="E42" s="96"/>
      <c r="F42" s="96"/>
      <c r="G42" s="20"/>
      <c r="H42" s="21"/>
    </row>
    <row r="43" spans="1:8" s="22" customFormat="1" ht="150">
      <c r="A43" s="57" t="s">
        <v>79</v>
      </c>
      <c r="B43" s="23" t="s">
        <v>80</v>
      </c>
      <c r="C43" s="24" t="s">
        <v>33</v>
      </c>
      <c r="D43" s="25"/>
      <c r="E43" s="26">
        <v>13.18</v>
      </c>
      <c r="F43" s="31"/>
      <c r="G43" s="20"/>
      <c r="H43" s="21"/>
    </row>
    <row r="44" spans="1:8" s="22" customFormat="1" ht="120">
      <c r="A44" s="57" t="s">
        <v>81</v>
      </c>
      <c r="B44" s="23" t="s">
        <v>82</v>
      </c>
      <c r="C44" s="24" t="s">
        <v>33</v>
      </c>
      <c r="D44" s="25"/>
      <c r="E44" s="26">
        <v>15.16</v>
      </c>
      <c r="F44" s="31"/>
      <c r="G44" s="20"/>
      <c r="H44" s="21"/>
    </row>
    <row r="45" spans="1:8" s="22" customFormat="1" ht="90">
      <c r="A45" s="57" t="s">
        <v>83</v>
      </c>
      <c r="B45" s="23" t="s">
        <v>84</v>
      </c>
      <c r="C45" s="24" t="s">
        <v>33</v>
      </c>
      <c r="D45" s="25"/>
      <c r="E45" s="26">
        <v>3.79</v>
      </c>
      <c r="F45" s="31"/>
      <c r="G45" s="20"/>
      <c r="H45" s="21"/>
    </row>
    <row r="46" spans="1:9" s="30" customFormat="1" ht="20.25" customHeight="1">
      <c r="A46" s="102" t="s">
        <v>85</v>
      </c>
      <c r="B46" s="102"/>
      <c r="C46" s="28"/>
      <c r="D46" s="28"/>
      <c r="E46" s="29"/>
      <c r="F46" s="67">
        <f>SUM(F43:F45)</f>
        <v>0</v>
      </c>
      <c r="G46" s="68"/>
      <c r="H46" s="68"/>
      <c r="I46" s="68"/>
    </row>
    <row r="47" spans="1:8" s="22" customFormat="1" ht="20.25" customHeight="1">
      <c r="A47" s="56" t="s">
        <v>86</v>
      </c>
      <c r="B47" s="19" t="s">
        <v>87</v>
      </c>
      <c r="C47" s="96"/>
      <c r="D47" s="96"/>
      <c r="E47" s="96"/>
      <c r="F47" s="96"/>
      <c r="G47" s="20"/>
      <c r="H47" s="21"/>
    </row>
    <row r="48" spans="1:8" s="22" customFormat="1" ht="105">
      <c r="A48" s="57" t="s">
        <v>88</v>
      </c>
      <c r="B48" s="23" t="s">
        <v>89</v>
      </c>
      <c r="C48" s="24" t="s">
        <v>90</v>
      </c>
      <c r="D48" s="25"/>
      <c r="E48" s="26">
        <v>450</v>
      </c>
      <c r="F48" s="31"/>
      <c r="G48" s="20"/>
      <c r="H48" s="21"/>
    </row>
    <row r="49" spans="1:8" s="22" customFormat="1" ht="180">
      <c r="A49" s="57" t="s">
        <v>91</v>
      </c>
      <c r="B49" s="23" t="s">
        <v>92</v>
      </c>
      <c r="C49" s="24" t="s">
        <v>90</v>
      </c>
      <c r="D49" s="25"/>
      <c r="E49" s="26">
        <v>795</v>
      </c>
      <c r="F49" s="31"/>
      <c r="G49" s="20"/>
      <c r="H49" s="21"/>
    </row>
    <row r="50" spans="1:8" s="22" customFormat="1" ht="90">
      <c r="A50" s="57" t="s">
        <v>93</v>
      </c>
      <c r="B50" s="23" t="s">
        <v>94</v>
      </c>
      <c r="C50" s="24" t="s">
        <v>33</v>
      </c>
      <c r="D50" s="25"/>
      <c r="E50" s="26">
        <v>50</v>
      </c>
      <c r="F50" s="31"/>
      <c r="G50" s="20"/>
      <c r="H50" s="21"/>
    </row>
    <row r="51" spans="1:8" s="22" customFormat="1" ht="120">
      <c r="A51" s="57" t="s">
        <v>95</v>
      </c>
      <c r="B51" s="23" t="s">
        <v>96</v>
      </c>
      <c r="C51" s="24" t="s">
        <v>58</v>
      </c>
      <c r="D51" s="25"/>
      <c r="E51" s="26">
        <v>4</v>
      </c>
      <c r="F51" s="27"/>
      <c r="G51" s="20"/>
      <c r="H51" s="21"/>
    </row>
    <row r="52" spans="1:9" s="30" customFormat="1" ht="20.25" customHeight="1">
      <c r="A52" s="102" t="s">
        <v>97</v>
      </c>
      <c r="B52" s="102"/>
      <c r="C52" s="28"/>
      <c r="D52" s="28"/>
      <c r="E52" s="29"/>
      <c r="F52" s="67">
        <f>SUM(F48:F51)</f>
        <v>0</v>
      </c>
      <c r="G52" s="68"/>
      <c r="H52" s="68"/>
      <c r="I52" s="68"/>
    </row>
    <row r="53" spans="1:8" s="22" customFormat="1" ht="27.75" customHeight="1">
      <c r="A53" s="56" t="s">
        <v>98</v>
      </c>
      <c r="B53" s="19" t="s">
        <v>99</v>
      </c>
      <c r="C53" s="96"/>
      <c r="D53" s="96"/>
      <c r="E53" s="96"/>
      <c r="F53" s="96"/>
      <c r="G53" s="20"/>
      <c r="H53" s="21"/>
    </row>
    <row r="54" spans="1:8" s="22" customFormat="1" ht="165">
      <c r="A54" s="57" t="s">
        <v>100</v>
      </c>
      <c r="B54" s="23" t="s">
        <v>101</v>
      </c>
      <c r="C54" s="24" t="s">
        <v>33</v>
      </c>
      <c r="D54" s="25"/>
      <c r="E54" s="26">
        <v>179.8</v>
      </c>
      <c r="F54" s="31"/>
      <c r="G54" s="20"/>
      <c r="H54" s="21"/>
    </row>
    <row r="55" spans="1:8" s="22" customFormat="1" ht="210">
      <c r="A55" s="57" t="s">
        <v>102</v>
      </c>
      <c r="B55" s="23" t="s">
        <v>103</v>
      </c>
      <c r="C55" s="24" t="s">
        <v>28</v>
      </c>
      <c r="D55" s="25"/>
      <c r="E55" s="26">
        <v>4.75</v>
      </c>
      <c r="F55" s="31"/>
      <c r="G55" s="20"/>
      <c r="H55" s="21"/>
    </row>
    <row r="56" spans="1:9" s="30" customFormat="1" ht="28.5" customHeight="1">
      <c r="A56" s="97" t="s">
        <v>104</v>
      </c>
      <c r="B56" s="97"/>
      <c r="C56" s="28"/>
      <c r="D56" s="28"/>
      <c r="E56" s="29"/>
      <c r="F56" s="67">
        <f>SUM(F54:F55)</f>
        <v>0</v>
      </c>
      <c r="G56" s="68"/>
      <c r="H56" s="68"/>
      <c r="I56" s="68"/>
    </row>
    <row r="57" spans="1:9" s="74" customFormat="1" ht="23.25" customHeight="1">
      <c r="A57" s="103" t="s">
        <v>105</v>
      </c>
      <c r="B57" s="103"/>
      <c r="C57" s="70"/>
      <c r="D57" s="70"/>
      <c r="E57" s="71"/>
      <c r="F57" s="72"/>
      <c r="G57" s="73"/>
      <c r="H57" s="73"/>
      <c r="I57" s="73"/>
    </row>
    <row r="58" spans="1:8" s="22" customFormat="1" ht="27.75" customHeight="1">
      <c r="A58" s="56" t="s">
        <v>106</v>
      </c>
      <c r="B58" s="19" t="s">
        <v>107</v>
      </c>
      <c r="C58" s="96"/>
      <c r="D58" s="96"/>
      <c r="E58" s="96"/>
      <c r="F58" s="96"/>
      <c r="G58" s="20"/>
      <c r="H58" s="21"/>
    </row>
    <row r="59" spans="1:8" s="22" customFormat="1" ht="360">
      <c r="A59" s="57" t="s">
        <v>108</v>
      </c>
      <c r="B59" s="23" t="s">
        <v>109</v>
      </c>
      <c r="C59" s="24" t="s">
        <v>17</v>
      </c>
      <c r="D59" s="25"/>
      <c r="E59" s="26">
        <v>764.51</v>
      </c>
      <c r="F59" s="27"/>
      <c r="G59" s="20"/>
      <c r="H59" s="21"/>
    </row>
    <row r="60" spans="1:9" s="30" customFormat="1" ht="23.25" customHeight="1">
      <c r="A60" s="97" t="s">
        <v>110</v>
      </c>
      <c r="B60" s="97"/>
      <c r="C60" s="28"/>
      <c r="D60" s="28"/>
      <c r="E60" s="29"/>
      <c r="F60" s="67">
        <f>SUM(F59:F59)</f>
        <v>0</v>
      </c>
      <c r="G60" s="68"/>
      <c r="H60" s="68"/>
      <c r="I60" s="68"/>
    </row>
    <row r="61" spans="1:9" s="30" customFormat="1" ht="20.25" customHeight="1">
      <c r="A61" s="59"/>
      <c r="B61" s="34"/>
      <c r="C61" s="35"/>
      <c r="D61" s="35"/>
      <c r="E61" s="35"/>
      <c r="F61" s="36"/>
      <c r="G61" s="68"/>
      <c r="H61" s="68"/>
      <c r="I61" s="68"/>
    </row>
    <row r="62" spans="1:6" ht="18.75" customHeight="1">
      <c r="A62" s="60"/>
      <c r="B62" s="37"/>
      <c r="C62" s="37"/>
      <c r="D62" s="37"/>
      <c r="E62" s="37"/>
      <c r="F62" s="37"/>
    </row>
    <row r="63" spans="1:6" ht="24" customHeight="1">
      <c r="A63" s="98" t="s">
        <v>111</v>
      </c>
      <c r="B63" s="98"/>
      <c r="C63" s="98"/>
      <c r="D63" s="98"/>
      <c r="E63" s="98"/>
      <c r="F63" s="98"/>
    </row>
    <row r="64" spans="1:6" ht="12.75" customHeight="1" hidden="1">
      <c r="A64" s="61"/>
      <c r="B64" s="38" t="s">
        <v>112</v>
      </c>
      <c r="C64" s="39"/>
      <c r="D64" s="40"/>
      <c r="E64" s="40"/>
      <c r="F64" s="41">
        <f>F49</f>
        <v>0</v>
      </c>
    </row>
    <row r="65" spans="1:6" ht="14.25" customHeight="1" hidden="1">
      <c r="A65" s="62"/>
      <c r="B65" s="42" t="s">
        <v>113</v>
      </c>
      <c r="C65" s="43"/>
      <c r="D65" s="44"/>
      <c r="E65" s="44"/>
      <c r="F65" s="45">
        <f>F60</f>
        <v>0</v>
      </c>
    </row>
    <row r="66" spans="1:6" ht="15" hidden="1">
      <c r="A66" s="99" t="s">
        <v>114</v>
      </c>
      <c r="B66" s="99"/>
      <c r="C66" s="100"/>
      <c r="D66" s="100"/>
      <c r="E66" s="100"/>
      <c r="F66" s="46">
        <f>SUM(F64:F65)</f>
        <v>0</v>
      </c>
    </row>
    <row r="67" spans="1:6" ht="12.75" customHeight="1" hidden="1">
      <c r="A67" s="101" t="s">
        <v>115</v>
      </c>
      <c r="B67" s="101"/>
      <c r="C67" s="101"/>
      <c r="D67" s="101"/>
      <c r="E67" s="101"/>
      <c r="F67" s="45"/>
    </row>
    <row r="68" spans="1:6" ht="12.75" customHeight="1" hidden="1">
      <c r="A68" s="90" t="s">
        <v>116</v>
      </c>
      <c r="B68" s="90"/>
      <c r="C68" s="90"/>
      <c r="D68" s="90"/>
      <c r="E68" s="90"/>
      <c r="F68" s="45"/>
    </row>
    <row r="69" spans="1:6" ht="15.75" customHeight="1">
      <c r="A69" s="91"/>
      <c r="B69" s="91"/>
      <c r="C69" s="91"/>
      <c r="D69" s="91"/>
      <c r="E69" s="91"/>
      <c r="F69" s="91"/>
    </row>
    <row r="70" spans="1:6" ht="15.75" customHeight="1">
      <c r="A70" s="62" t="s">
        <v>117</v>
      </c>
      <c r="B70" s="53" t="str">
        <f>+B7</f>
        <v>Erdarbeiten PW / zemaljski radovi na PS</v>
      </c>
      <c r="C70" s="92"/>
      <c r="D70" s="92"/>
      <c r="E70" s="92"/>
      <c r="F70" s="79">
        <f>F15</f>
        <v>12952.7944</v>
      </c>
    </row>
    <row r="71" spans="1:6" ht="30">
      <c r="A71" s="62" t="s">
        <v>118</v>
      </c>
      <c r="B71" s="53" t="str">
        <f>+B16</f>
        <v>STB und Betonarbeiten PW / AB i betonski radovi na PS
Bemerkung: Wasserdichter STB / vodootporan AB</v>
      </c>
      <c r="C71" s="92"/>
      <c r="D71" s="92"/>
      <c r="E71" s="92"/>
      <c r="F71" s="78">
        <f>+F30</f>
        <v>10135.586</v>
      </c>
    </row>
    <row r="72" spans="1:6" ht="15.75" customHeight="1">
      <c r="A72" s="61" t="s">
        <v>119</v>
      </c>
      <c r="B72" s="47" t="str">
        <f>+B31</f>
        <v>Schalungen PW / tesarski radovi na PS</v>
      </c>
      <c r="C72" s="48"/>
      <c r="D72" s="49"/>
      <c r="E72" s="50"/>
      <c r="F72" s="80">
        <f>F39</f>
        <v>1888.1702999999998</v>
      </c>
    </row>
    <row r="73" spans="1:6" ht="15.75" customHeight="1">
      <c r="A73" s="61" t="s">
        <v>120</v>
      </c>
      <c r="B73" s="47" t="str">
        <f>+B42</f>
        <v>Isolierungen PW / izolaterski radovi na PS</v>
      </c>
      <c r="C73" s="48"/>
      <c r="D73" s="49"/>
      <c r="E73" s="50"/>
      <c r="F73" s="80">
        <f>F46</f>
        <v>0</v>
      </c>
    </row>
    <row r="74" spans="1:6" ht="15.75" customHeight="1">
      <c r="A74" s="61" t="s">
        <v>121</v>
      </c>
      <c r="B74" s="47" t="str">
        <f>+B47</f>
        <v>Schlosserarbeiten PW / bravarski radovi na PS</v>
      </c>
      <c r="C74" s="48"/>
      <c r="D74" s="49"/>
      <c r="E74" s="50"/>
      <c r="F74" s="80">
        <f>F52</f>
        <v>0</v>
      </c>
    </row>
    <row r="75" spans="1:6" ht="30">
      <c r="A75" s="61" t="s">
        <v>122</v>
      </c>
      <c r="B75" s="47" t="str">
        <f>+B53</f>
        <v>Grundwasserpumpen,Spundwände an PW / crpljenje podzemne vode, pregradne lamele kod PS</v>
      </c>
      <c r="C75" s="48"/>
      <c r="D75" s="49"/>
      <c r="E75" s="50"/>
      <c r="F75" s="80">
        <f>F56</f>
        <v>0</v>
      </c>
    </row>
    <row r="76" spans="1:6" ht="15.75" customHeight="1">
      <c r="A76" s="61" t="s">
        <v>123</v>
      </c>
      <c r="B76" s="47" t="str">
        <f>+B58</f>
        <v>Bestandspläne von PW/ projekti izvedenih objekata za PS</v>
      </c>
      <c r="C76" s="48"/>
      <c r="D76" s="49"/>
      <c r="E76" s="50"/>
      <c r="F76" s="80">
        <f>F60</f>
        <v>0</v>
      </c>
    </row>
    <row r="77" spans="1:6" ht="19.5" customHeight="1">
      <c r="A77" s="61"/>
      <c r="B77" s="75" t="s">
        <v>124</v>
      </c>
      <c r="C77" s="93"/>
      <c r="D77" s="93"/>
      <c r="E77" s="93"/>
      <c r="F77" s="81">
        <f>SUM(F70:F76)</f>
        <v>24976.5507</v>
      </c>
    </row>
    <row r="78" spans="1:6" ht="15" customHeight="1">
      <c r="A78" s="94" t="s">
        <v>125</v>
      </c>
      <c r="B78" s="94"/>
      <c r="C78" s="95">
        <v>0.17</v>
      </c>
      <c r="D78" s="95"/>
      <c r="E78" s="95"/>
      <c r="F78" s="51"/>
    </row>
    <row r="79" spans="1:6" ht="15">
      <c r="A79" s="88" t="s">
        <v>126</v>
      </c>
      <c r="B79" s="88"/>
      <c r="C79" s="89"/>
      <c r="D79" s="89"/>
      <c r="E79" s="89"/>
      <c r="F79" s="52"/>
    </row>
    <row r="82" ht="14.25">
      <c r="A82" s="63" t="s">
        <v>127</v>
      </c>
    </row>
    <row r="83" ht="14.25">
      <c r="A83" s="64" t="s">
        <v>128</v>
      </c>
    </row>
    <row r="84" ht="14.25">
      <c r="A84" s="64" t="s">
        <v>129</v>
      </c>
    </row>
    <row r="85" ht="14.25">
      <c r="A85" s="64"/>
    </row>
    <row r="86" ht="14.25">
      <c r="A86" s="64"/>
    </row>
    <row r="87" ht="14.25">
      <c r="A87" s="63" t="s">
        <v>130</v>
      </c>
    </row>
    <row r="88" ht="14.25">
      <c r="A88" s="64" t="s">
        <v>131</v>
      </c>
    </row>
    <row r="89" ht="14.25">
      <c r="A89" s="64" t="s">
        <v>132</v>
      </c>
    </row>
  </sheetData>
  <sheetProtection selectLockedCells="1" selectUnlockedCells="1"/>
  <mergeCells count="33">
    <mergeCell ref="A39:B39"/>
    <mergeCell ref="C42:F42"/>
    <mergeCell ref="A1:F1"/>
    <mergeCell ref="A2:F2"/>
    <mergeCell ref="A3:F3"/>
    <mergeCell ref="A4:F4"/>
    <mergeCell ref="B5:B6"/>
    <mergeCell ref="C7:F7"/>
    <mergeCell ref="A15:B15"/>
    <mergeCell ref="C16:F16"/>
    <mergeCell ref="A30:B30"/>
    <mergeCell ref="C31:F31"/>
    <mergeCell ref="A67:E67"/>
    <mergeCell ref="A46:B46"/>
    <mergeCell ref="C47:F47"/>
    <mergeCell ref="A52:B52"/>
    <mergeCell ref="C53:F53"/>
    <mergeCell ref="A56:B56"/>
    <mergeCell ref="A57:B57"/>
    <mergeCell ref="C58:F58"/>
    <mergeCell ref="A60:B60"/>
    <mergeCell ref="A63:F63"/>
    <mergeCell ref="A66:B66"/>
    <mergeCell ref="C66:E66"/>
    <mergeCell ref="A79:B79"/>
    <mergeCell ref="C79:E79"/>
    <mergeCell ref="A68:E68"/>
    <mergeCell ref="A69:F69"/>
    <mergeCell ref="C70:E70"/>
    <mergeCell ref="C71:E71"/>
    <mergeCell ref="C77:E77"/>
    <mergeCell ref="A78:B78"/>
    <mergeCell ref="C78:E78"/>
  </mergeCells>
  <printOptions gridLines="1" horizontalCentered="1"/>
  <pageMargins left="0.7875" right="0.7875" top="0.9055555555555556" bottom="0.9055555555555554" header="0.5118055555555555" footer="0.5118055555555555"/>
  <pageSetup fitToHeight="0" fitToWidth="1" horizontalDpi="300" verticalDpi="300" orientation="portrait" paperSize="9" scale="77" r:id="rId1"/>
  <headerFooter alignWithMargins="0">
    <oddFooter>&amp;L&amp;Z&amp;F
&amp;A&amp;R&amp;P / &amp;N</oddFooter>
  </headerFooter>
  <rowBreaks count="2" manualBreakCount="2">
    <brk id="52" max="255" man="1"/>
    <brk id="61" max="255" man="1"/>
  </rowBreaks>
  <ignoredErrors>
    <ignoredError sqref="A11:A14" twoDigitTextYear="1"/>
  </ignoredErrors>
</worksheet>
</file>

<file path=xl/worksheets/sheet2.xml><?xml version="1.0" encoding="utf-8"?>
<worksheet xmlns="http://schemas.openxmlformats.org/spreadsheetml/2006/main" xmlns:r="http://schemas.openxmlformats.org/officeDocument/2006/relationships">
  <sheetPr>
    <pageSetUpPr fitToPage="1"/>
  </sheetPr>
  <dimension ref="A1:Q31"/>
  <sheetViews>
    <sheetView tabSelected="1" view="pageBreakPreview" zoomScale="90" zoomScaleNormal="85" zoomScaleSheetLayoutView="90" zoomScalePageLayoutView="0" workbookViewId="0" topLeftCell="A1">
      <pane ySplit="3" topLeftCell="BM4" activePane="bottomLeft" state="frozen"/>
      <selection pane="topLeft" activeCell="A1" sqref="A1"/>
      <selection pane="bottomLeft" activeCell="K5" sqref="K5"/>
    </sheetView>
  </sheetViews>
  <sheetFormatPr defaultColWidth="8.796875" defaultRowHeight="15"/>
  <cols>
    <col min="1" max="1" width="8.796875" style="3" customWidth="1"/>
    <col min="2" max="2" width="6.796875" style="1" customWidth="1"/>
    <col min="3" max="3" width="7.09765625" style="3" customWidth="1"/>
    <col min="4" max="5" width="10.19921875" style="6" customWidth="1"/>
    <col min="6" max="7" width="12.19921875" style="6" customWidth="1"/>
    <col min="8" max="9" width="10.19921875" style="6" customWidth="1"/>
    <col min="10" max="11" width="12.19921875" style="6" customWidth="1"/>
    <col min="12" max="15" width="17" style="83" customWidth="1"/>
    <col min="16" max="16" width="4.19921875" style="4" customWidth="1"/>
    <col min="17" max="17" width="11.3984375" style="4" customWidth="1"/>
    <col min="18" max="18" width="5.19921875" style="4" customWidth="1"/>
    <col min="19" max="19" width="10.09765625" style="4" customWidth="1"/>
    <col min="20" max="20" width="7.796875" style="4" customWidth="1"/>
    <col min="21" max="16384" width="8.796875" style="4" customWidth="1"/>
  </cols>
  <sheetData>
    <row r="1" spans="4:15" ht="15.75" customHeight="1" thickBot="1">
      <c r="D1" s="109" t="s">
        <v>143</v>
      </c>
      <c r="E1" s="110"/>
      <c r="F1" s="110"/>
      <c r="G1" s="111"/>
      <c r="H1" s="109" t="s">
        <v>152</v>
      </c>
      <c r="I1" s="110"/>
      <c r="J1" s="110"/>
      <c r="K1" s="111"/>
      <c r="L1" s="112" t="s">
        <v>143</v>
      </c>
      <c r="M1" s="113"/>
      <c r="N1" s="112" t="s">
        <v>152</v>
      </c>
      <c r="O1" s="113"/>
    </row>
    <row r="2" spans="1:17" s="14" customFormat="1" ht="22.5" customHeight="1">
      <c r="A2" s="84"/>
      <c r="B2" s="8" t="s">
        <v>2</v>
      </c>
      <c r="C2" s="9" t="s">
        <v>4</v>
      </c>
      <c r="D2" s="85" t="s">
        <v>5</v>
      </c>
      <c r="E2" s="85" t="s">
        <v>5</v>
      </c>
      <c r="F2" s="85" t="s">
        <v>6</v>
      </c>
      <c r="G2" s="85" t="s">
        <v>6</v>
      </c>
      <c r="H2" s="85" t="s">
        <v>5</v>
      </c>
      <c r="I2" s="85" t="s">
        <v>5</v>
      </c>
      <c r="J2" s="85" t="s">
        <v>6</v>
      </c>
      <c r="K2" s="85" t="s">
        <v>6</v>
      </c>
      <c r="L2" s="87" t="s">
        <v>7</v>
      </c>
      <c r="M2" s="87" t="s">
        <v>7</v>
      </c>
      <c r="N2" s="87" t="s">
        <v>7</v>
      </c>
      <c r="O2" s="87" t="s">
        <v>7</v>
      </c>
      <c r="P2" s="12"/>
      <c r="Q2" s="13"/>
    </row>
    <row r="3" spans="1:17" s="14" customFormat="1" ht="27" customHeight="1" thickBot="1">
      <c r="A3" s="84" t="s">
        <v>151</v>
      </c>
      <c r="B3" s="15" t="s">
        <v>8</v>
      </c>
      <c r="C3" s="16" t="s">
        <v>9</v>
      </c>
      <c r="D3" s="86" t="s">
        <v>144</v>
      </c>
      <c r="E3" s="86" t="s">
        <v>145</v>
      </c>
      <c r="F3" s="86" t="s">
        <v>144</v>
      </c>
      <c r="G3" s="86" t="s">
        <v>145</v>
      </c>
      <c r="H3" s="86" t="s">
        <v>144</v>
      </c>
      <c r="I3" s="86" t="s">
        <v>145</v>
      </c>
      <c r="J3" s="86" t="s">
        <v>144</v>
      </c>
      <c r="K3" s="86" t="s">
        <v>145</v>
      </c>
      <c r="L3" s="82" t="s">
        <v>144</v>
      </c>
      <c r="M3" s="82" t="s">
        <v>145</v>
      </c>
      <c r="N3" s="82" t="s">
        <v>144</v>
      </c>
      <c r="O3" s="82" t="s">
        <v>145</v>
      </c>
      <c r="P3" s="12"/>
      <c r="Q3" s="13"/>
    </row>
    <row r="4" spans="1:11" ht="14.25">
      <c r="A4" s="3">
        <v>1</v>
      </c>
      <c r="B4" s="4" t="s">
        <v>138</v>
      </c>
      <c r="C4" s="4" t="s">
        <v>153</v>
      </c>
      <c r="E4" s="6">
        <v>1905.96</v>
      </c>
      <c r="G4" s="6">
        <v>1.96</v>
      </c>
      <c r="I4" s="6">
        <v>2216.4</v>
      </c>
      <c r="K4" s="6">
        <v>2</v>
      </c>
    </row>
    <row r="5" spans="1:11" ht="14.25">
      <c r="A5" s="3">
        <v>2</v>
      </c>
      <c r="B5" s="4" t="s">
        <v>139</v>
      </c>
      <c r="C5" s="4" t="s">
        <v>33</v>
      </c>
      <c r="E5" s="6">
        <v>1599.51</v>
      </c>
      <c r="G5" s="6">
        <v>5.1</v>
      </c>
      <c r="I5" s="6">
        <v>1850.03</v>
      </c>
      <c r="K5" s="6">
        <v>5.22</v>
      </c>
    </row>
    <row r="6" spans="1:11" ht="14.25">
      <c r="A6" s="3">
        <v>3</v>
      </c>
      <c r="B6" s="4" t="s">
        <v>140</v>
      </c>
      <c r="C6" s="4" t="s">
        <v>20</v>
      </c>
      <c r="E6" s="6">
        <v>3654.13</v>
      </c>
      <c r="G6" s="6">
        <v>13.74</v>
      </c>
      <c r="I6" s="6">
        <v>3736.99</v>
      </c>
      <c r="K6" s="6">
        <v>14.05</v>
      </c>
    </row>
    <row r="7" spans="1:11" ht="14.25">
      <c r="A7" s="3">
        <v>4</v>
      </c>
      <c r="B7" s="4" t="s">
        <v>141</v>
      </c>
      <c r="C7" s="4" t="s">
        <v>33</v>
      </c>
      <c r="E7" s="6">
        <v>159.9</v>
      </c>
      <c r="G7" s="6">
        <v>15.73</v>
      </c>
      <c r="I7" s="6">
        <v>175.12</v>
      </c>
      <c r="K7" s="6">
        <v>16.09</v>
      </c>
    </row>
    <row r="8" spans="1:11" ht="14.25">
      <c r="A8" s="3">
        <v>5</v>
      </c>
      <c r="B8" s="4" t="s">
        <v>142</v>
      </c>
      <c r="C8" s="4" t="s">
        <v>133</v>
      </c>
      <c r="E8" s="6">
        <v>114</v>
      </c>
      <c r="G8" s="6">
        <v>76.5</v>
      </c>
      <c r="I8" s="6">
        <v>114</v>
      </c>
      <c r="K8" s="6">
        <v>76.5</v>
      </c>
    </row>
    <row r="9" spans="1:7" ht="14.25">
      <c r="A9" s="3">
        <v>6</v>
      </c>
      <c r="B9" s="4" t="s">
        <v>23</v>
      </c>
      <c r="C9" s="4" t="s">
        <v>20</v>
      </c>
      <c r="E9" s="6">
        <v>117.29</v>
      </c>
      <c r="G9" s="6">
        <v>16.71</v>
      </c>
    </row>
    <row r="10" spans="1:7" ht="14.25" customHeight="1">
      <c r="A10" s="3">
        <v>7</v>
      </c>
      <c r="B10" s="4" t="s">
        <v>25</v>
      </c>
      <c r="C10" s="4" t="s">
        <v>20</v>
      </c>
      <c r="E10" s="6">
        <v>175.94</v>
      </c>
      <c r="G10" s="6">
        <v>16.71</v>
      </c>
    </row>
    <row r="11" spans="1:11" ht="14.25">
      <c r="A11" s="3">
        <v>8</v>
      </c>
      <c r="B11" s="4" t="s">
        <v>146</v>
      </c>
      <c r="C11" s="4" t="s">
        <v>20</v>
      </c>
      <c r="E11" s="6">
        <v>1423.2</v>
      </c>
      <c r="G11" s="6">
        <v>14.62</v>
      </c>
      <c r="I11" s="6">
        <v>1425.59</v>
      </c>
      <c r="K11" s="6">
        <v>14.96</v>
      </c>
    </row>
    <row r="12" spans="1:11" ht="28.5">
      <c r="A12" s="3">
        <v>9</v>
      </c>
      <c r="B12" s="1" t="s">
        <v>147</v>
      </c>
      <c r="C12" s="3" t="s">
        <v>20</v>
      </c>
      <c r="E12" s="6">
        <v>973.21</v>
      </c>
      <c r="G12" s="6">
        <v>15.73</v>
      </c>
      <c r="I12" s="6">
        <v>1013.88</v>
      </c>
      <c r="K12" s="6">
        <v>16.09</v>
      </c>
    </row>
    <row r="13" spans="1:11" ht="14.25">
      <c r="A13" s="3">
        <v>10</v>
      </c>
      <c r="B13" s="1" t="s">
        <v>148</v>
      </c>
      <c r="C13" s="3" t="s">
        <v>20</v>
      </c>
      <c r="E13" s="6">
        <v>371.44</v>
      </c>
      <c r="G13" s="6">
        <v>15.79</v>
      </c>
      <c r="I13" s="6">
        <v>607.13</v>
      </c>
      <c r="K13" s="6">
        <v>16.16</v>
      </c>
    </row>
    <row r="14" spans="1:11" ht="14.25">
      <c r="A14" s="3">
        <v>11</v>
      </c>
      <c r="B14" s="1" t="s">
        <v>149</v>
      </c>
      <c r="C14" s="3" t="s">
        <v>20</v>
      </c>
      <c r="E14" s="6">
        <v>371.44</v>
      </c>
      <c r="G14" s="6">
        <v>20.46</v>
      </c>
      <c r="I14" s="6">
        <v>607.13</v>
      </c>
      <c r="K14" s="6">
        <v>20.93</v>
      </c>
    </row>
    <row r="15" spans="1:11" ht="28.5">
      <c r="A15" s="3">
        <v>12</v>
      </c>
      <c r="B15" s="1" t="s">
        <v>150</v>
      </c>
      <c r="C15" s="3" t="s">
        <v>20</v>
      </c>
      <c r="E15" s="6">
        <v>1423.2</v>
      </c>
      <c r="G15" s="6">
        <v>6.8</v>
      </c>
      <c r="I15" s="6">
        <v>3061.37</v>
      </c>
      <c r="K15" s="6">
        <v>6.96</v>
      </c>
    </row>
    <row r="16" spans="1:11" ht="14.25">
      <c r="A16" s="3">
        <v>13</v>
      </c>
      <c r="B16" s="1" t="s">
        <v>154</v>
      </c>
      <c r="C16" s="3" t="s">
        <v>33</v>
      </c>
      <c r="I16" s="6">
        <v>5.1</v>
      </c>
      <c r="K16" s="6">
        <v>24.65</v>
      </c>
    </row>
    <row r="17" spans="1:11" ht="28.5">
      <c r="A17" s="3">
        <v>14</v>
      </c>
      <c r="B17" s="1" t="s">
        <v>155</v>
      </c>
      <c r="C17" s="3" t="s">
        <v>20</v>
      </c>
      <c r="I17" s="6">
        <v>336.2</v>
      </c>
      <c r="K17" s="6">
        <v>7.17</v>
      </c>
    </row>
    <row r="18" spans="1:11" ht="14.25">
      <c r="A18" s="3">
        <v>15</v>
      </c>
      <c r="B18" s="1" t="s">
        <v>156</v>
      </c>
      <c r="C18" s="3" t="s">
        <v>20</v>
      </c>
      <c r="I18" s="6">
        <v>130.52</v>
      </c>
      <c r="K18" s="6">
        <v>26.77</v>
      </c>
    </row>
    <row r="19" ht="14.25">
      <c r="A19" s="3">
        <v>16</v>
      </c>
    </row>
    <row r="20" ht="14.25">
      <c r="A20" s="3">
        <v>17</v>
      </c>
    </row>
    <row r="21" ht="14.25">
      <c r="A21" s="3">
        <v>18</v>
      </c>
    </row>
    <row r="22" ht="14.25">
      <c r="A22" s="3">
        <v>19</v>
      </c>
    </row>
    <row r="23" ht="14.25">
      <c r="A23" s="3">
        <v>20</v>
      </c>
    </row>
    <row r="24" ht="14.25">
      <c r="A24" s="3">
        <v>21</v>
      </c>
    </row>
    <row r="25" ht="14.25">
      <c r="A25" s="3">
        <v>22</v>
      </c>
    </row>
    <row r="26" ht="14.25">
      <c r="A26" s="3">
        <v>23</v>
      </c>
    </row>
    <row r="27" ht="14.25">
      <c r="A27" s="3">
        <v>24</v>
      </c>
    </row>
    <row r="28" ht="14.25">
      <c r="A28" s="3">
        <v>25</v>
      </c>
    </row>
    <row r="29" ht="14.25">
      <c r="A29" s="3">
        <v>26</v>
      </c>
    </row>
    <row r="30" ht="14.25">
      <c r="A30" s="3">
        <v>27</v>
      </c>
    </row>
    <row r="31" ht="14.25">
      <c r="A31" s="3">
        <v>28</v>
      </c>
    </row>
  </sheetData>
  <sheetProtection selectLockedCells="1" selectUnlockedCells="1"/>
  <mergeCells count="4">
    <mergeCell ref="D1:G1"/>
    <mergeCell ref="H1:K1"/>
    <mergeCell ref="L1:M1"/>
    <mergeCell ref="N1:O1"/>
  </mergeCells>
  <printOptions gridLines="1" horizontalCentered="1"/>
  <pageMargins left="0.5972222222222222" right="0.35833333333333334" top="0.9055555555555556" bottom="0.9055555555555556" header="0.5118055555555555" footer="0.5118055555555555"/>
  <pageSetup fitToHeight="0" fitToWidth="1" horizontalDpi="300" verticalDpi="300" orientation="portrait" paperSize="9" scale="38" r:id="rId1"/>
</worksheet>
</file>

<file path=xl/worksheets/sheet3.xml><?xml version="1.0" encoding="utf-8"?>
<worksheet xmlns="http://schemas.openxmlformats.org/spreadsheetml/2006/main" xmlns:r="http://schemas.openxmlformats.org/officeDocument/2006/relationships">
  <dimension ref="G6:M14"/>
  <sheetViews>
    <sheetView zoomScalePageLayoutView="0" workbookViewId="0" topLeftCell="A1">
      <selection activeCell="J14" sqref="J14"/>
    </sheetView>
  </sheetViews>
  <sheetFormatPr defaultColWidth="8.796875" defaultRowHeight="15"/>
  <cols>
    <col min="1" max="6" width="8.8984375" style="76" customWidth="1"/>
    <col min="7" max="7" width="10.59765625" style="76" customWidth="1"/>
    <col min="8" max="8" width="8.8984375" style="76" customWidth="1"/>
    <col min="9" max="9" width="10.8984375" style="76" customWidth="1"/>
    <col min="10" max="10" width="9.3984375" style="76" bestFit="1" customWidth="1"/>
    <col min="11" max="16384" width="8.8984375" style="76" customWidth="1"/>
  </cols>
  <sheetData>
    <row r="6" spans="7:13" ht="15">
      <c r="G6" s="76">
        <v>5097.72</v>
      </c>
      <c r="I6" s="76">
        <v>10328.58</v>
      </c>
      <c r="K6" s="76">
        <v>4018.71</v>
      </c>
      <c r="M6" s="76">
        <v>6190.51</v>
      </c>
    </row>
    <row r="7" spans="7:13" ht="15">
      <c r="G7" s="76">
        <v>11100.18</v>
      </c>
      <c r="I7" s="76">
        <v>24520.15</v>
      </c>
      <c r="K7" s="76">
        <v>2770.29</v>
      </c>
      <c r="M7" s="76">
        <v>3945.08</v>
      </c>
    </row>
    <row r="8" spans="7:13" ht="15">
      <c r="G8" s="76">
        <v>60389.76</v>
      </c>
      <c r="I8" s="76">
        <v>18756.78</v>
      </c>
      <c r="K8" s="76">
        <v>147.9</v>
      </c>
      <c r="M8" s="76">
        <v>865.76</v>
      </c>
    </row>
    <row r="9" spans="7:13" ht="15">
      <c r="G9" s="76">
        <v>3239.72</v>
      </c>
      <c r="I9" s="76">
        <v>11280.48</v>
      </c>
      <c r="K9" s="76">
        <v>269.94</v>
      </c>
      <c r="M9" s="76">
        <v>1022.42</v>
      </c>
    </row>
    <row r="10" spans="7:9" ht="15">
      <c r="G10" s="76">
        <v>10260</v>
      </c>
      <c r="I10" s="76">
        <v>14613.62</v>
      </c>
    </row>
    <row r="11" spans="7:11" ht="15.75">
      <c r="G11" s="76">
        <v>2624.22</v>
      </c>
      <c r="I11" s="76">
        <v>24490.96</v>
      </c>
      <c r="K11" s="77"/>
    </row>
    <row r="12" spans="7:13" ht="15.75">
      <c r="G12" s="77">
        <f>SUM(G6:G11)</f>
        <v>92711.6</v>
      </c>
      <c r="I12" s="77">
        <f>SUM(I6:I11)</f>
        <v>103990.57</v>
      </c>
      <c r="K12" s="77">
        <f>SUM(K6:K11)</f>
        <v>7206.839999999999</v>
      </c>
      <c r="L12" s="77"/>
      <c r="M12" s="77">
        <f>SUM(M6:M11)</f>
        <v>12023.77</v>
      </c>
    </row>
    <row r="14" ht="15">
      <c r="J14" s="76">
        <f>SUM(G12:M12)</f>
        <v>215932.78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Momo</cp:lastModifiedBy>
  <cp:lastPrinted>2013-06-28T07:37:59Z</cp:lastPrinted>
  <dcterms:created xsi:type="dcterms:W3CDTF">2013-06-28T06:29:55Z</dcterms:created>
  <dcterms:modified xsi:type="dcterms:W3CDTF">2013-07-06T07:29:48Z</dcterms:modified>
  <cp:category/>
  <cp:version/>
  <cp:contentType/>
  <cp:contentStatus/>
</cp:coreProperties>
</file>