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190" activeTab="0"/>
  </bookViews>
  <sheets>
    <sheet name="Sheet1" sheetId="1" r:id="rId1"/>
    <sheet name="weeknum" sheetId="2" r:id="rId2"/>
    <sheet name="Izvjestaj" sheetId="3" r:id="rId3"/>
    <sheet name="v1" sheetId="4" r:id="rId4"/>
    <sheet name="v2" sheetId="5" r:id="rId5"/>
    <sheet name="v3" sheetId="6" r:id="rId6"/>
  </sheets>
  <definedNames>
    <definedName name="brmeseca">'Sheet1'!$I$2:$I$14</definedName>
    <definedName name="brnedelje">'Sheet1'!$J$2:$J$14</definedName>
    <definedName name="kolicina">'Sheet1'!$H$2:$H$14</definedName>
    <definedName name="linija">'Sheet1'!$F$2:$F$14</definedName>
    <definedName name="mesec">'Sheet1'!$B$20</definedName>
    <definedName name="nedelja">'Sheet1'!$B$35</definedName>
    <definedName name="proizvod">'Sheet1'!$G$2:$G$14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<sst xmlns="http://schemas.openxmlformats.org/spreadsheetml/2006/main" count="326" uniqueCount="56">
  <si>
    <t>r.br</t>
  </si>
  <si>
    <t>DATUM</t>
  </si>
  <si>
    <t>SMENA</t>
  </si>
  <si>
    <t>SMENSKI SEF</t>
  </si>
  <si>
    <t>POSLOVODJA</t>
  </si>
  <si>
    <t>LINIJA</t>
  </si>
  <si>
    <t>VRSTA PROIZVODA</t>
  </si>
  <si>
    <t>UTOCENO</t>
  </si>
  <si>
    <t>JOKSIMOVIC</t>
  </si>
  <si>
    <t>Delic Zlatko</t>
  </si>
  <si>
    <t>1.GALONI</t>
  </si>
  <si>
    <t>Aqua una 18,9 L</t>
  </si>
  <si>
    <t>TOMIC</t>
  </si>
  <si>
    <t>0.BALONI</t>
  </si>
  <si>
    <t>MALBASA</t>
  </si>
  <si>
    <t>Starcevic Igor</t>
  </si>
  <si>
    <t xml:space="preserve">AV 5 L flet </t>
  </si>
  <si>
    <t>AV 5 L funkcion.</t>
  </si>
  <si>
    <t>datumi za padajucu listu</t>
  </si>
  <si>
    <t>2.STAKLO-1</t>
  </si>
  <si>
    <t>3.STAKLO-3</t>
  </si>
  <si>
    <t>4.STAKLO-5</t>
  </si>
  <si>
    <t>Stanojlovic Nenad</t>
  </si>
  <si>
    <t>Nedic Ivica</t>
  </si>
  <si>
    <t>AV 0,25 L</t>
  </si>
  <si>
    <t>LINIJE</t>
  </si>
  <si>
    <t>MV 0,25 L</t>
  </si>
  <si>
    <t>MV 0,33 L</t>
  </si>
  <si>
    <t>Grand Total</t>
  </si>
  <si>
    <t>01-mar Total</t>
  </si>
  <si>
    <t>02-mar Total</t>
  </si>
  <si>
    <t>04-mar Total</t>
  </si>
  <si>
    <t>05-mar Total</t>
  </si>
  <si>
    <t>06-mar Total</t>
  </si>
  <si>
    <t>01-apr Total</t>
  </si>
  <si>
    <t>05-apr Total</t>
  </si>
  <si>
    <t>07-apr Total</t>
  </si>
  <si>
    <t>0.BALONI Total</t>
  </si>
  <si>
    <t>2.STAKLO-1 Total</t>
  </si>
  <si>
    <t>1.GALONI Total</t>
  </si>
  <si>
    <t>4.STAKLO-5 Total</t>
  </si>
  <si>
    <t>Sum of UTOCENO</t>
  </si>
  <si>
    <t>Total</t>
  </si>
  <si>
    <t>(All)</t>
  </si>
  <si>
    <t>Mesec</t>
  </si>
  <si>
    <t>AV 5 L flet</t>
  </si>
  <si>
    <t>mesec</t>
  </si>
  <si>
    <t>Menjaš žuto polje B20</t>
  </si>
  <si>
    <t>Ovde unosiš broj meseca za koji hoćeš izveštaj</t>
  </si>
  <si>
    <t>Nedelja</t>
  </si>
  <si>
    <t>nedelja</t>
  </si>
  <si>
    <t>Januar</t>
  </si>
  <si>
    <t>Februar</t>
  </si>
  <si>
    <t>Mart</t>
  </si>
  <si>
    <t>April</t>
  </si>
  <si>
    <t>Maj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</si>
</sst>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"/>
    <numFmt numFmtId="173" formatCode="#,##0\ &quot;jedinica/h&quot;"/>
    <numFmt numFmtId="174" formatCode="#,##0\ &quot;paketa&quot;"/>
    <numFmt numFmtId="175" formatCode="#,##0\ &quot; minuta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;@"/>
    <numFmt numFmtId="183" formatCode="mmm/yyyy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7"/>
      </patternFill>
    </fill>
    <fill>
      <patternFill patternType="gray0625">
        <bgColor indexed="10"/>
      </patternFill>
    </fill>
    <fill>
      <patternFill patternType="gray0625">
        <bgColor indexed="22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5" fillId="2" borderId="11" xfId="0" applyNumberFormat="1" applyFont="1" applyFill="1" applyBorder="1" applyAlignment="1" applyProtection="1">
      <alignment/>
      <protection/>
    </xf>
    <xf numFmtId="49" fontId="5" fillId="2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>
      <alignment horizontal="center"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  <protection/>
    </xf>
    <xf numFmtId="49" fontId="5" fillId="2" borderId="12" xfId="0" applyNumberFormat="1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/>
      <protection/>
    </xf>
    <xf numFmtId="172" fontId="1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74" fontId="4" fillId="0" borderId="11" xfId="0" applyNumberFormat="1" applyFont="1" applyBorder="1" applyAlignment="1" applyProtection="1">
      <alignment/>
      <protection/>
    </xf>
    <xf numFmtId="0" fontId="12" fillId="0" borderId="0" xfId="0" applyFont="1" applyFill="1" applyAlignment="1">
      <alignment/>
    </xf>
    <xf numFmtId="14" fontId="0" fillId="0" borderId="0" xfId="0" applyNumberFormat="1" applyAlignment="1">
      <alignment/>
    </xf>
    <xf numFmtId="0" fontId="11" fillId="2" borderId="15" xfId="0" applyFont="1" applyFill="1" applyBorder="1" applyAlignment="1" applyProtection="1">
      <alignment horizontal="center" vertical="center"/>
      <protection/>
    </xf>
    <xf numFmtId="0" fontId="11" fillId="2" borderId="16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3" formatCode="#,##0"/>
      <border/>
    </dxf>
    <dxf>
      <font>
        <b/>
        <i val="0"/>
        <color rgb="FF000000"/>
      </font>
      <fill>
        <patternFill patternType="gray0625">
          <fgColor rgb="FF000000"/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" sheet="Sheet1"/>
  </cacheSource>
  <cacheFields count="8">
    <cacheField name="r.br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DATUM">
      <sharedItems containsSemiMixedTypes="0" containsNonDate="0" containsDate="1" containsString="0" containsMixedTypes="0" count="8">
        <d v="2012-03-01T00:00:00.000"/>
        <d v="2012-03-02T00:00:00.000"/>
        <d v="2012-03-04T00:00:00.000"/>
        <d v="2012-03-05T00:00:00.000"/>
        <d v="2012-03-06T00:00:00.000"/>
        <d v="2012-04-01T00:00:00.000"/>
        <d v="2012-04-05T00:00:00.000"/>
        <d v="2012-04-07T00:00:00.000"/>
      </sharedItems>
    </cacheField>
    <cacheField name="SMENA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SMENSKI SEF">
      <sharedItems containsMixedTypes="0" count="3">
        <s v="JOKSIMOVIC"/>
        <s v="TOMIC"/>
        <s v="MALBASA"/>
      </sharedItems>
    </cacheField>
    <cacheField name="POSLOVODJA">
      <sharedItems containsMixedTypes="0" count="4">
        <s v="Delic Zlatko"/>
        <s v="Nedic Ivica"/>
        <s v="Starcevic Igor"/>
        <s v="Stanojlovic Nenad"/>
      </sharedItems>
    </cacheField>
    <cacheField name="LINIJA">
      <sharedItems containsMixedTypes="0" count="4">
        <s v="2.STAKLO-1"/>
        <s v="0.BALONI"/>
        <s v="1.GALONI"/>
        <s v="4.STAKLO-5"/>
      </sharedItems>
    </cacheField>
    <cacheField name="VRSTA PROIZVODA">
      <sharedItems containsMixedTypes="0" count="5">
        <s v="MV 0,25 L"/>
        <s v="AV 5 L flet "/>
        <s v="Aqua una 18,9 L"/>
        <s v="AV 5 L funkcion."/>
        <s v="AV 0,25 L"/>
      </sharedItems>
    </cacheField>
    <cacheField name="UTOCENO">
      <sharedItems containsSemiMixedTypes="0" containsString="0" containsMixedTypes="0" containsNumber="1" containsInteger="1" count="12">
        <n v="4000"/>
        <n v="11000"/>
        <n v="2300"/>
        <n v="13333"/>
        <n v="9999"/>
        <n v="5500"/>
        <n v="3300"/>
        <n v="3350"/>
        <n v="2301"/>
        <n v="2302"/>
        <n v="2303"/>
        <n v="230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34">
    <i>
      <x/>
      <x/>
      <x v="2"/>
    </i>
    <i t="default" r="1">
      <x/>
    </i>
    <i r="1">
      <x v="2"/>
      <x v="4"/>
    </i>
    <i t="default" r="1">
      <x v="2"/>
    </i>
    <i t="default">
      <x/>
    </i>
    <i>
      <x v="1"/>
      <x/>
      <x v="3"/>
    </i>
    <i t="default" r="1">
      <x/>
    </i>
    <i r="1">
      <x v="1"/>
      <x/>
    </i>
    <i t="default" r="1">
      <x v="1"/>
    </i>
    <i r="1">
      <x v="2"/>
      <x v="4"/>
    </i>
    <i t="default" r="1">
      <x v="2"/>
    </i>
    <i t="default">
      <x v="1"/>
    </i>
    <i>
      <x v="2"/>
      <x v="1"/>
      <x/>
    </i>
    <i t="default" r="1">
      <x v="1"/>
    </i>
    <i t="default">
      <x v="2"/>
    </i>
    <i>
      <x v="3"/>
      <x v="3"/>
      <x v="1"/>
    </i>
    <i r="2">
      <x v="4"/>
    </i>
    <i t="default" r="1">
      <x v="3"/>
    </i>
    <i t="default">
      <x v="3"/>
    </i>
    <i>
      <x v="4"/>
      <x/>
      <x v="2"/>
    </i>
    <i t="default" r="1">
      <x/>
    </i>
    <i t="default">
      <x v="4"/>
    </i>
    <i>
      <x v="5"/>
      <x/>
      <x v="2"/>
    </i>
    <i t="default" r="1">
      <x/>
    </i>
    <i r="1">
      <x v="2"/>
      <x v="4"/>
    </i>
    <i t="default" r="1">
      <x v="2"/>
    </i>
    <i t="default">
      <x v="5"/>
    </i>
    <i>
      <x v="6"/>
      <x v="1"/>
      <x/>
    </i>
    <i t="default" r="1">
      <x v="1"/>
    </i>
    <i t="default">
      <x v="6"/>
    </i>
    <i>
      <x v="7"/>
      <x v="1"/>
      <x/>
    </i>
    <i t="default" r="1">
      <x v="1"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8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22">
    <i>
      <x/>
      <x/>
      <x v="2"/>
    </i>
    <i r="1">
      <x v="2"/>
      <x v="4"/>
    </i>
    <i t="default">
      <x/>
    </i>
    <i>
      <x v="1"/>
      <x/>
      <x v="3"/>
    </i>
    <i r="1">
      <x v="1"/>
      <x/>
    </i>
    <i r="1">
      <x v="2"/>
      <x v="4"/>
    </i>
    <i t="default">
      <x v="1"/>
    </i>
    <i>
      <x v="2"/>
      <x v="1"/>
      <x/>
    </i>
    <i t="default">
      <x v="2"/>
    </i>
    <i>
      <x v="3"/>
      <x v="3"/>
      <x v="1"/>
    </i>
    <i r="2">
      <x v="4"/>
    </i>
    <i t="default">
      <x v="3"/>
    </i>
    <i>
      <x v="4"/>
      <x/>
      <x v="2"/>
    </i>
    <i t="default">
      <x v="4"/>
    </i>
    <i>
      <x v="5"/>
      <x/>
      <x v="2"/>
    </i>
    <i r="1">
      <x v="2"/>
      <x v="4"/>
    </i>
    <i t="default">
      <x v="5"/>
    </i>
    <i>
      <x v="6"/>
      <x v="1"/>
      <x/>
    </i>
    <i t="default">
      <x v="6"/>
    </i>
    <i>
      <x v="7"/>
      <x v="1"/>
      <x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14">
    <i>
      <x/>
      <x/>
      <x v="2"/>
    </i>
    <i r="1">
      <x v="2"/>
      <x v="4"/>
    </i>
    <i>
      <x v="1"/>
      <x/>
      <x v="3"/>
    </i>
    <i r="1">
      <x v="1"/>
      <x/>
    </i>
    <i r="1">
      <x v="2"/>
      <x v="4"/>
    </i>
    <i>
      <x v="2"/>
      <x v="1"/>
      <x/>
    </i>
    <i>
      <x v="3"/>
      <x v="3"/>
      <x v="1"/>
    </i>
    <i r="2">
      <x v="4"/>
    </i>
    <i>
      <x v="4"/>
      <x/>
      <x v="2"/>
    </i>
    <i>
      <x v="5"/>
      <x/>
      <x v="2"/>
    </i>
    <i r="1">
      <x v="2"/>
      <x v="4"/>
    </i>
    <i>
      <x v="6"/>
      <x v="1"/>
      <x/>
    </i>
    <i>
      <x v="7"/>
      <x v="1"/>
      <x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4"/>
  <sheetViews>
    <sheetView tabSelected="1" workbookViewId="0" topLeftCell="A19">
      <selection activeCell="C37" sqref="C37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11.8515625" style="0" bestFit="1" customWidth="1"/>
    <col min="4" max="4" width="15.00390625" style="0" customWidth="1"/>
    <col min="5" max="5" width="16.28125" style="0" bestFit="1" customWidth="1"/>
    <col min="6" max="6" width="17.00390625" style="0" customWidth="1"/>
    <col min="7" max="7" width="18.00390625" style="0" customWidth="1"/>
    <col min="8" max="8" width="14.57421875" style="0" bestFit="1" customWidth="1"/>
    <col min="9" max="9" width="7.7109375" style="0" customWidth="1"/>
  </cols>
  <sheetData>
    <row r="1" spans="1:15" ht="82.5" customHeight="1" thickBot="1">
      <c r="A1" s="37" t="s">
        <v>0</v>
      </c>
      <c r="B1" s="37" t="s">
        <v>1</v>
      </c>
      <c r="C1" s="37" t="s">
        <v>2</v>
      </c>
      <c r="D1" s="38" t="s">
        <v>3</v>
      </c>
      <c r="E1" s="37" t="s">
        <v>4</v>
      </c>
      <c r="F1" s="37" t="s">
        <v>5</v>
      </c>
      <c r="G1" s="38" t="s">
        <v>6</v>
      </c>
      <c r="H1" s="39" t="s">
        <v>7</v>
      </c>
      <c r="I1" s="38" t="s">
        <v>46</v>
      </c>
      <c r="J1" s="38" t="s">
        <v>50</v>
      </c>
      <c r="O1" t="s">
        <v>18</v>
      </c>
    </row>
    <row r="2" spans="1:15" ht="17.25" thickBot="1" thickTop="1">
      <c r="A2" s="40">
        <v>1</v>
      </c>
      <c r="B2" s="41">
        <v>40969</v>
      </c>
      <c r="C2" s="42">
        <v>1</v>
      </c>
      <c r="D2" s="43" t="s">
        <v>8</v>
      </c>
      <c r="E2" s="44" t="s">
        <v>9</v>
      </c>
      <c r="F2" s="45" t="s">
        <v>19</v>
      </c>
      <c r="G2" s="32" t="s">
        <v>26</v>
      </c>
      <c r="H2" s="46">
        <v>4000</v>
      </c>
      <c r="I2" s="27">
        <f>MONTH(B2)</f>
        <v>3</v>
      </c>
      <c r="J2">
        <f>WEEKNUM(B2)</f>
        <v>9</v>
      </c>
      <c r="O2" s="1">
        <v>40969</v>
      </c>
    </row>
    <row r="3" spans="1:15" ht="17.25" thickBot="1" thickTop="1">
      <c r="A3" s="40">
        <v>2</v>
      </c>
      <c r="B3" s="41">
        <v>40969</v>
      </c>
      <c r="C3" s="42">
        <v>2</v>
      </c>
      <c r="D3" s="43" t="s">
        <v>12</v>
      </c>
      <c r="E3" s="44" t="s">
        <v>23</v>
      </c>
      <c r="F3" s="45" t="s">
        <v>13</v>
      </c>
      <c r="G3" s="32" t="s">
        <v>45</v>
      </c>
      <c r="H3" s="46">
        <v>11000</v>
      </c>
      <c r="I3" s="27">
        <f aca="true" t="shared" si="0" ref="I3:I14">MONTH(B3)</f>
        <v>3</v>
      </c>
      <c r="J3">
        <f>WEEKNUM(B3)</f>
        <v>9</v>
      </c>
      <c r="O3" s="1">
        <v>40970</v>
      </c>
    </row>
    <row r="4" spans="1:15" ht="17.25" thickBot="1" thickTop="1">
      <c r="A4" s="40">
        <v>3</v>
      </c>
      <c r="B4" s="41">
        <v>40970</v>
      </c>
      <c r="C4" s="42">
        <v>3</v>
      </c>
      <c r="D4" s="43" t="s">
        <v>14</v>
      </c>
      <c r="E4" s="44" t="s">
        <v>15</v>
      </c>
      <c r="F4" s="45" t="s">
        <v>10</v>
      </c>
      <c r="G4" s="32" t="s">
        <v>11</v>
      </c>
      <c r="H4" s="46">
        <v>2300</v>
      </c>
      <c r="I4" s="27">
        <f t="shared" si="0"/>
        <v>3</v>
      </c>
      <c r="J4">
        <f>WEEKNUM(B4)</f>
        <v>9</v>
      </c>
      <c r="O4" s="1">
        <v>40971</v>
      </c>
    </row>
    <row r="5" spans="1:15" ht="17.25" thickBot="1" thickTop="1">
      <c r="A5" s="40">
        <v>4</v>
      </c>
      <c r="B5" s="41">
        <v>40970</v>
      </c>
      <c r="C5" s="42">
        <v>3</v>
      </c>
      <c r="D5" s="43" t="s">
        <v>14</v>
      </c>
      <c r="E5" s="44" t="s">
        <v>22</v>
      </c>
      <c r="F5" s="45" t="s">
        <v>13</v>
      </c>
      <c r="G5" s="32" t="s">
        <v>17</v>
      </c>
      <c r="H5" s="46">
        <v>13333</v>
      </c>
      <c r="I5" s="27">
        <f t="shared" si="0"/>
        <v>3</v>
      </c>
      <c r="J5">
        <f>WEEKNUM(B5)</f>
        <v>9</v>
      </c>
      <c r="O5" s="1">
        <v>40972</v>
      </c>
    </row>
    <row r="6" spans="1:15" ht="17.25" thickBot="1" thickTop="1">
      <c r="A6" s="40">
        <v>5</v>
      </c>
      <c r="B6" s="41">
        <v>40970</v>
      </c>
      <c r="C6" s="42">
        <v>2</v>
      </c>
      <c r="D6" s="43" t="s">
        <v>12</v>
      </c>
      <c r="E6" s="44" t="s">
        <v>23</v>
      </c>
      <c r="F6" s="45" t="s">
        <v>19</v>
      </c>
      <c r="G6" s="32" t="s">
        <v>26</v>
      </c>
      <c r="H6" s="46">
        <v>9999</v>
      </c>
      <c r="I6" s="27">
        <f t="shared" si="0"/>
        <v>3</v>
      </c>
      <c r="J6">
        <f>WEEKNUM(B6)</f>
        <v>9</v>
      </c>
      <c r="O6" s="1">
        <v>40973</v>
      </c>
    </row>
    <row r="7" spans="1:15" ht="17.25" thickBot="1" thickTop="1">
      <c r="A7" s="40">
        <v>6</v>
      </c>
      <c r="B7" s="41">
        <v>40972</v>
      </c>
      <c r="C7" s="42">
        <v>1</v>
      </c>
      <c r="D7" s="43" t="s">
        <v>8</v>
      </c>
      <c r="E7" s="44" t="s">
        <v>9</v>
      </c>
      <c r="F7" s="45" t="s">
        <v>10</v>
      </c>
      <c r="G7" s="32" t="s">
        <v>11</v>
      </c>
      <c r="H7" s="46">
        <v>5500</v>
      </c>
      <c r="I7" s="27">
        <f t="shared" si="0"/>
        <v>3</v>
      </c>
      <c r="J7">
        <f>WEEKNUM(B7)</f>
        <v>10</v>
      </c>
      <c r="O7" s="1">
        <v>40974</v>
      </c>
    </row>
    <row r="8" spans="1:15" ht="17.25" thickBot="1" thickTop="1">
      <c r="A8" s="40">
        <v>7</v>
      </c>
      <c r="B8" s="41">
        <v>40973</v>
      </c>
      <c r="C8" s="42">
        <v>1</v>
      </c>
      <c r="D8" s="43" t="s">
        <v>8</v>
      </c>
      <c r="E8" s="44" t="s">
        <v>9</v>
      </c>
      <c r="F8" s="45" t="s">
        <v>21</v>
      </c>
      <c r="G8" s="32" t="s">
        <v>24</v>
      </c>
      <c r="H8" s="46">
        <v>3300</v>
      </c>
      <c r="I8" s="27">
        <f t="shared" si="0"/>
        <v>3</v>
      </c>
      <c r="J8">
        <f>WEEKNUM(B8)</f>
        <v>10</v>
      </c>
      <c r="O8" s="1">
        <v>40975</v>
      </c>
    </row>
    <row r="9" spans="1:15" ht="17.25" thickBot="1" thickTop="1">
      <c r="A9" s="40">
        <v>8</v>
      </c>
      <c r="B9" s="41">
        <v>40973</v>
      </c>
      <c r="C9" s="42">
        <v>3</v>
      </c>
      <c r="D9" s="43" t="s">
        <v>14</v>
      </c>
      <c r="E9" s="44" t="s">
        <v>22</v>
      </c>
      <c r="F9" s="45" t="s">
        <v>21</v>
      </c>
      <c r="G9" s="32" t="s">
        <v>26</v>
      </c>
      <c r="H9" s="46">
        <v>3350</v>
      </c>
      <c r="I9" s="27">
        <f t="shared" si="0"/>
        <v>3</v>
      </c>
      <c r="J9">
        <f>WEEKNUM(B9)</f>
        <v>10</v>
      </c>
      <c r="O9" s="1">
        <v>40976</v>
      </c>
    </row>
    <row r="10" spans="1:15" ht="17.25" thickBot="1" thickTop="1">
      <c r="A10" s="40">
        <v>9</v>
      </c>
      <c r="B10" s="41">
        <v>40974</v>
      </c>
      <c r="C10" s="42">
        <v>2</v>
      </c>
      <c r="D10" s="43" t="s">
        <v>12</v>
      </c>
      <c r="E10" s="44" t="s">
        <v>23</v>
      </c>
      <c r="F10" s="45" t="s">
        <v>13</v>
      </c>
      <c r="G10" s="32" t="s">
        <v>45</v>
      </c>
      <c r="H10" s="46">
        <v>2300</v>
      </c>
      <c r="I10" s="27">
        <f t="shared" si="0"/>
        <v>3</v>
      </c>
      <c r="J10">
        <f>WEEKNUM(B10)</f>
        <v>10</v>
      </c>
      <c r="O10" s="1">
        <v>40977</v>
      </c>
    </row>
    <row r="11" spans="1:15" ht="17.25" thickBot="1" thickTop="1">
      <c r="A11" s="40">
        <v>10</v>
      </c>
      <c r="B11" s="41">
        <v>41000</v>
      </c>
      <c r="C11" s="42">
        <v>3</v>
      </c>
      <c r="D11" s="43" t="s">
        <v>12</v>
      </c>
      <c r="E11" s="44" t="s">
        <v>23</v>
      </c>
      <c r="F11" s="45" t="s">
        <v>13</v>
      </c>
      <c r="G11" s="32" t="s">
        <v>45</v>
      </c>
      <c r="H11" s="46">
        <v>2301</v>
      </c>
      <c r="I11" s="27">
        <f t="shared" si="0"/>
        <v>4</v>
      </c>
      <c r="J11">
        <f>WEEKNUM(B11)</f>
        <v>14</v>
      </c>
      <c r="O11" s="1">
        <v>40978</v>
      </c>
    </row>
    <row r="12" spans="1:15" ht="17.25" thickBot="1" thickTop="1">
      <c r="A12" s="40">
        <v>11</v>
      </c>
      <c r="B12" s="41">
        <v>41000</v>
      </c>
      <c r="C12" s="42">
        <v>4</v>
      </c>
      <c r="D12" s="43" t="s">
        <v>12</v>
      </c>
      <c r="E12" s="44" t="s">
        <v>23</v>
      </c>
      <c r="F12" s="45" t="s">
        <v>19</v>
      </c>
      <c r="G12" s="32" t="s">
        <v>26</v>
      </c>
      <c r="H12" s="46">
        <v>2302</v>
      </c>
      <c r="I12" s="27">
        <f t="shared" si="0"/>
        <v>4</v>
      </c>
      <c r="J12">
        <f>WEEKNUM(B12)</f>
        <v>14</v>
      </c>
      <c r="O12" s="1"/>
    </row>
    <row r="13" spans="1:15" ht="17.25" thickBot="1" thickTop="1">
      <c r="A13" s="40">
        <v>12</v>
      </c>
      <c r="B13" s="41">
        <v>41004</v>
      </c>
      <c r="C13" s="42">
        <v>5</v>
      </c>
      <c r="D13" s="43" t="s">
        <v>12</v>
      </c>
      <c r="E13" s="44" t="s">
        <v>23</v>
      </c>
      <c r="F13" s="45" t="s">
        <v>10</v>
      </c>
      <c r="G13" s="32" t="s">
        <v>11</v>
      </c>
      <c r="H13" s="46">
        <v>2303</v>
      </c>
      <c r="I13" s="27">
        <f t="shared" si="0"/>
        <v>4</v>
      </c>
      <c r="J13">
        <f>WEEKNUM(B13)</f>
        <v>14</v>
      </c>
      <c r="O13" s="1"/>
    </row>
    <row r="14" spans="1:15" ht="17.25" thickBot="1" thickTop="1">
      <c r="A14" s="40">
        <v>13</v>
      </c>
      <c r="B14" s="41">
        <v>41006</v>
      </c>
      <c r="C14" s="42">
        <v>6</v>
      </c>
      <c r="D14" s="43" t="s">
        <v>12</v>
      </c>
      <c r="E14" s="44" t="s">
        <v>23</v>
      </c>
      <c r="F14" s="45" t="s">
        <v>10</v>
      </c>
      <c r="G14" s="32" t="s">
        <v>11</v>
      </c>
      <c r="H14" s="46">
        <v>2304</v>
      </c>
      <c r="I14" s="27">
        <f t="shared" si="0"/>
        <v>4</v>
      </c>
      <c r="J14">
        <f>WEEKNUM(B14)</f>
        <v>14</v>
      </c>
      <c r="O14" s="1"/>
    </row>
    <row r="15" ht="17.25" thickBot="1" thickTop="1">
      <c r="O15" s="1"/>
    </row>
    <row r="16" spans="2:15" ht="17.25" thickBot="1" thickTop="1">
      <c r="B16" s="2"/>
      <c r="C16" s="2"/>
      <c r="D16" s="2"/>
      <c r="E16" s="2"/>
      <c r="F16" s="2"/>
      <c r="G16" s="33"/>
      <c r="H16" s="33"/>
      <c r="O16" s="1">
        <v>40980</v>
      </c>
    </row>
    <row r="17" spans="7:15" ht="17.25" thickBot="1" thickTop="1">
      <c r="G17" s="33"/>
      <c r="H17" s="11"/>
      <c r="I17" s="11"/>
      <c r="J17" s="11"/>
      <c r="K17" s="11"/>
      <c r="O17" s="1">
        <v>40981</v>
      </c>
    </row>
    <row r="18" spans="7:15" ht="17.25" thickBot="1" thickTop="1">
      <c r="G18" s="33"/>
      <c r="H18" s="9"/>
      <c r="I18" s="9"/>
      <c r="J18" s="9"/>
      <c r="K18" s="10"/>
      <c r="O18" s="1">
        <v>40982</v>
      </c>
    </row>
    <row r="19" spans="2:15" ht="17.25" thickBot="1" thickTop="1">
      <c r="B19" s="34" t="s">
        <v>44</v>
      </c>
      <c r="C19" s="49" t="s">
        <v>25</v>
      </c>
      <c r="D19" s="50"/>
      <c r="E19" s="50"/>
      <c r="F19" s="50"/>
      <c r="G19" s="51"/>
      <c r="H19" s="7"/>
      <c r="I19" s="7"/>
      <c r="J19" s="7"/>
      <c r="K19" s="7"/>
      <c r="O19" s="1">
        <v>40983</v>
      </c>
    </row>
    <row r="20" spans="2:15" ht="17.25" thickBot="1" thickTop="1">
      <c r="B20" s="30">
        <v>3</v>
      </c>
      <c r="C20" s="35" t="s">
        <v>13</v>
      </c>
      <c r="D20" s="35" t="s">
        <v>10</v>
      </c>
      <c r="E20" s="35" t="s">
        <v>19</v>
      </c>
      <c r="F20" s="36" t="s">
        <v>20</v>
      </c>
      <c r="G20" s="35" t="s">
        <v>21</v>
      </c>
      <c r="H20" s="7"/>
      <c r="I20" s="7"/>
      <c r="J20" s="7"/>
      <c r="K20" s="7"/>
      <c r="O20" s="1">
        <v>40984</v>
      </c>
    </row>
    <row r="21" spans="1:15" ht="17.25" thickBot="1" thickTop="1">
      <c r="A21" s="3"/>
      <c r="B21" s="29" t="s">
        <v>17</v>
      </c>
      <c r="C21" s="31">
        <f aca="true" t="shared" si="1" ref="C21:G27">SUMPRODUCT((brmeseca=mesec)*(linija=C$20)*(proizvod=$B21)*(kolicina))</f>
        <v>13333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1">
        <f t="shared" si="1"/>
        <v>0</v>
      </c>
      <c r="H21" s="7"/>
      <c r="I21" s="7"/>
      <c r="J21" s="7"/>
      <c r="K21" s="7"/>
      <c r="O21" s="1">
        <v>40985</v>
      </c>
    </row>
    <row r="22" spans="1:15" ht="17.25" thickBot="1" thickTop="1">
      <c r="A22" s="4"/>
      <c r="B22" s="28" t="s">
        <v>45</v>
      </c>
      <c r="C22" s="31">
        <f t="shared" si="1"/>
        <v>13300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  <c r="H22" s="7"/>
      <c r="I22" s="7"/>
      <c r="J22" s="7"/>
      <c r="K22" s="7"/>
      <c r="O22" s="1">
        <v>40986</v>
      </c>
    </row>
    <row r="23" spans="1:15" ht="17.25" thickBot="1" thickTop="1">
      <c r="A23" s="5"/>
      <c r="B23" s="28" t="s">
        <v>11</v>
      </c>
      <c r="C23" s="31">
        <f t="shared" si="1"/>
        <v>0</v>
      </c>
      <c r="D23" s="31">
        <f t="shared" si="1"/>
        <v>7800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7"/>
      <c r="I23" s="7"/>
      <c r="J23" s="7"/>
      <c r="K23" s="7"/>
      <c r="O23" s="1">
        <v>40987</v>
      </c>
    </row>
    <row r="24" spans="1:15" ht="17.25" thickBot="1" thickTop="1">
      <c r="A24" s="5"/>
      <c r="B24" s="28" t="s">
        <v>26</v>
      </c>
      <c r="C24" s="31">
        <f t="shared" si="1"/>
        <v>0</v>
      </c>
      <c r="D24" s="31">
        <f t="shared" si="1"/>
        <v>0</v>
      </c>
      <c r="E24" s="31">
        <f t="shared" si="1"/>
        <v>13999</v>
      </c>
      <c r="F24" s="31">
        <f t="shared" si="1"/>
        <v>0</v>
      </c>
      <c r="G24" s="31">
        <f t="shared" si="1"/>
        <v>3350</v>
      </c>
      <c r="H24" s="7"/>
      <c r="I24" s="7"/>
      <c r="J24" s="7"/>
      <c r="K24" s="7"/>
      <c r="O24" s="1">
        <v>40988</v>
      </c>
    </row>
    <row r="25" spans="1:15" ht="17.25" thickBot="1" thickTop="1">
      <c r="A25" s="5"/>
      <c r="B25" s="28" t="s">
        <v>27</v>
      </c>
      <c r="C25" s="31">
        <f t="shared" si="1"/>
        <v>0</v>
      </c>
      <c r="D25" s="31">
        <f t="shared" si="1"/>
        <v>0</v>
      </c>
      <c r="E25" s="31">
        <f t="shared" si="1"/>
        <v>0</v>
      </c>
      <c r="F25" s="31">
        <f t="shared" si="1"/>
        <v>0</v>
      </c>
      <c r="G25" s="31">
        <f t="shared" si="1"/>
        <v>0</v>
      </c>
      <c r="H25" s="7"/>
      <c r="I25" s="7"/>
      <c r="J25" s="7"/>
      <c r="K25" s="7"/>
      <c r="O25" s="1">
        <v>40989</v>
      </c>
    </row>
    <row r="26" spans="1:15" ht="17.25" thickBot="1" thickTop="1">
      <c r="A26" s="5"/>
      <c r="B26" s="28" t="s">
        <v>24</v>
      </c>
      <c r="C26" s="31">
        <f t="shared" si="1"/>
        <v>0</v>
      </c>
      <c r="D26" s="31">
        <f t="shared" si="1"/>
        <v>0</v>
      </c>
      <c r="E26" s="31">
        <f t="shared" si="1"/>
        <v>0</v>
      </c>
      <c r="F26" s="31">
        <f t="shared" si="1"/>
        <v>0</v>
      </c>
      <c r="G26" s="31">
        <f t="shared" si="1"/>
        <v>3300</v>
      </c>
      <c r="H26" s="7"/>
      <c r="I26" s="7"/>
      <c r="J26" s="7"/>
      <c r="K26" s="7"/>
      <c r="O26" s="1">
        <v>40990</v>
      </c>
    </row>
    <row r="27" spans="1:15" ht="17.25" thickBot="1" thickTop="1">
      <c r="A27" s="5"/>
      <c r="B27" s="28"/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7"/>
      <c r="I27" s="7"/>
      <c r="J27" s="7"/>
      <c r="K27" s="7"/>
      <c r="O27" s="1">
        <v>40991</v>
      </c>
    </row>
    <row r="28" spans="1:15" ht="17.25" thickBot="1" thickTop="1">
      <c r="A28" s="5"/>
      <c r="B28" s="6"/>
      <c r="C28" s="7"/>
      <c r="D28" s="7"/>
      <c r="E28" s="7"/>
      <c r="F28" s="8"/>
      <c r="G28" s="8"/>
      <c r="H28" s="7"/>
      <c r="I28" s="7"/>
      <c r="J28" s="7"/>
      <c r="K28" s="7"/>
      <c r="O28" s="1">
        <v>40992</v>
      </c>
    </row>
    <row r="29" ht="13.5" thickTop="1"/>
    <row r="30" ht="18">
      <c r="B30" s="47" t="s">
        <v>47</v>
      </c>
    </row>
    <row r="31" ht="18">
      <c r="B31" s="47" t="s">
        <v>48</v>
      </c>
    </row>
    <row r="34" spans="2:7" ht="15.75">
      <c r="B34" s="34" t="s">
        <v>49</v>
      </c>
      <c r="C34" s="49" t="s">
        <v>25</v>
      </c>
      <c r="D34" s="50"/>
      <c r="E34" s="50"/>
      <c r="F34" s="50"/>
      <c r="G34" s="51"/>
    </row>
    <row r="35" spans="2:7" ht="12.75">
      <c r="B35" s="30">
        <v>9</v>
      </c>
      <c r="C35" s="35" t="s">
        <v>13</v>
      </c>
      <c r="D35" s="35" t="s">
        <v>10</v>
      </c>
      <c r="E35" s="35" t="s">
        <v>19</v>
      </c>
      <c r="F35" s="36" t="s">
        <v>20</v>
      </c>
      <c r="G35" s="35" t="s">
        <v>21</v>
      </c>
    </row>
    <row r="36" spans="2:7" ht="12.75">
      <c r="B36" s="29" t="s">
        <v>17</v>
      </c>
      <c r="C36" s="31">
        <f aca="true" t="shared" si="2" ref="C36:G42">SUMPRODUCT((brnedelje=nedelja)*(linija=C$20)*(proizvod=$B36)*(kolicina))</f>
        <v>13333</v>
      </c>
      <c r="D36" s="31">
        <f t="shared" si="2"/>
        <v>0</v>
      </c>
      <c r="E36" s="31">
        <f t="shared" si="2"/>
        <v>0</v>
      </c>
      <c r="F36" s="31">
        <f t="shared" si="2"/>
        <v>0</v>
      </c>
      <c r="G36" s="31">
        <f t="shared" si="2"/>
        <v>0</v>
      </c>
    </row>
    <row r="37" spans="2:7" ht="12.75">
      <c r="B37" s="28" t="s">
        <v>45</v>
      </c>
      <c r="C37" s="31">
        <f t="shared" si="2"/>
        <v>11000</v>
      </c>
      <c r="D37" s="31">
        <f t="shared" si="2"/>
        <v>0</v>
      </c>
      <c r="E37" s="31">
        <f t="shared" si="2"/>
        <v>0</v>
      </c>
      <c r="F37" s="31">
        <f t="shared" si="2"/>
        <v>0</v>
      </c>
      <c r="G37" s="31">
        <f t="shared" si="2"/>
        <v>0</v>
      </c>
    </row>
    <row r="38" spans="2:7" ht="12.75">
      <c r="B38" s="28" t="s">
        <v>11</v>
      </c>
      <c r="C38" s="31">
        <f t="shared" si="2"/>
        <v>0</v>
      </c>
      <c r="D38" s="31">
        <f t="shared" si="2"/>
        <v>2300</v>
      </c>
      <c r="E38" s="31">
        <f t="shared" si="2"/>
        <v>0</v>
      </c>
      <c r="F38" s="31">
        <f t="shared" si="2"/>
        <v>0</v>
      </c>
      <c r="G38" s="31">
        <f t="shared" si="2"/>
        <v>0</v>
      </c>
    </row>
    <row r="39" spans="2:7" ht="12.75">
      <c r="B39" s="28" t="s">
        <v>26</v>
      </c>
      <c r="C39" s="31">
        <f t="shared" si="2"/>
        <v>0</v>
      </c>
      <c r="D39" s="31">
        <f t="shared" si="2"/>
        <v>0</v>
      </c>
      <c r="E39" s="31">
        <f t="shared" si="2"/>
        <v>13999</v>
      </c>
      <c r="F39" s="31">
        <f t="shared" si="2"/>
        <v>0</v>
      </c>
      <c r="G39" s="31">
        <f t="shared" si="2"/>
        <v>0</v>
      </c>
    </row>
    <row r="40" spans="2:7" ht="12.75">
      <c r="B40" s="28" t="s">
        <v>27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</row>
    <row r="41" spans="2:7" ht="12.75">
      <c r="B41" s="28" t="s">
        <v>24</v>
      </c>
      <c r="C41" s="31">
        <f t="shared" si="2"/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</row>
    <row r="42" spans="2:7" ht="12.75">
      <c r="B42" s="28"/>
      <c r="C42" s="31">
        <f t="shared" si="2"/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</row>
    <row r="46" spans="2:7" ht="15.75">
      <c r="B46" s="34" t="s">
        <v>44</v>
      </c>
      <c r="C46" s="49" t="s">
        <v>25</v>
      </c>
      <c r="D46" s="50"/>
      <c r="E46" s="50"/>
      <c r="F46" s="50"/>
      <c r="G46" s="51"/>
    </row>
    <row r="47" spans="2:7" ht="12.75">
      <c r="B47" s="30">
        <v>3</v>
      </c>
      <c r="C47" s="35" t="s">
        <v>13</v>
      </c>
      <c r="D47" s="35" t="s">
        <v>10</v>
      </c>
      <c r="E47" s="35" t="s">
        <v>19</v>
      </c>
      <c r="F47" s="36" t="s">
        <v>20</v>
      </c>
      <c r="G47" s="35" t="s">
        <v>21</v>
      </c>
    </row>
    <row r="48" spans="2:7" ht="12.75">
      <c r="B48" s="29" t="s">
        <v>17</v>
      </c>
      <c r="C48" s="31">
        <f aca="true" t="shared" si="3" ref="C48:G54">SUMPRODUCT((brmeseca=3)*(linija=C$20)*(proizvod=$B48)*(kolicina))</f>
        <v>13333</v>
      </c>
      <c r="D48" s="31">
        <f t="shared" si="3"/>
        <v>0</v>
      </c>
      <c r="E48" s="31">
        <f t="shared" si="3"/>
        <v>0</v>
      </c>
      <c r="F48" s="31">
        <f t="shared" si="3"/>
        <v>0</v>
      </c>
      <c r="G48" s="31">
        <f t="shared" si="3"/>
        <v>0</v>
      </c>
    </row>
    <row r="49" spans="2:7" ht="12.75">
      <c r="B49" s="28" t="s">
        <v>45</v>
      </c>
      <c r="C49" s="31">
        <f t="shared" si="3"/>
        <v>13300</v>
      </c>
      <c r="D49" s="31">
        <f t="shared" si="3"/>
        <v>0</v>
      </c>
      <c r="E49" s="31">
        <f t="shared" si="3"/>
        <v>0</v>
      </c>
      <c r="F49" s="31">
        <f t="shared" si="3"/>
        <v>0</v>
      </c>
      <c r="G49" s="31">
        <f t="shared" si="3"/>
        <v>0</v>
      </c>
    </row>
    <row r="50" spans="2:7" ht="12.75">
      <c r="B50" s="28" t="s">
        <v>11</v>
      </c>
      <c r="C50" s="31">
        <f t="shared" si="3"/>
        <v>0</v>
      </c>
      <c r="D50" s="31">
        <f t="shared" si="3"/>
        <v>7800</v>
      </c>
      <c r="E50" s="31">
        <f t="shared" si="3"/>
        <v>0</v>
      </c>
      <c r="F50" s="31">
        <f t="shared" si="3"/>
        <v>0</v>
      </c>
      <c r="G50" s="31">
        <f t="shared" si="3"/>
        <v>0</v>
      </c>
    </row>
    <row r="51" spans="2:7" ht="12.75">
      <c r="B51" s="28" t="s">
        <v>26</v>
      </c>
      <c r="C51" s="31">
        <f t="shared" si="3"/>
        <v>0</v>
      </c>
      <c r="D51" s="31">
        <f t="shared" si="3"/>
        <v>0</v>
      </c>
      <c r="E51" s="31">
        <f t="shared" si="3"/>
        <v>13999</v>
      </c>
      <c r="F51" s="31">
        <f t="shared" si="3"/>
        <v>0</v>
      </c>
      <c r="G51" s="31">
        <f t="shared" si="3"/>
        <v>3350</v>
      </c>
    </row>
    <row r="52" spans="2:7" ht="12.75">
      <c r="B52" s="28" t="s">
        <v>27</v>
      </c>
      <c r="C52" s="31">
        <f t="shared" si="3"/>
        <v>0</v>
      </c>
      <c r="D52" s="31">
        <f t="shared" si="3"/>
        <v>0</v>
      </c>
      <c r="E52" s="31">
        <f t="shared" si="3"/>
        <v>0</v>
      </c>
      <c r="F52" s="31">
        <f t="shared" si="3"/>
        <v>0</v>
      </c>
      <c r="G52" s="31">
        <f t="shared" si="3"/>
        <v>0</v>
      </c>
    </row>
    <row r="53" spans="2:7" ht="12.75">
      <c r="B53" s="28" t="s">
        <v>24</v>
      </c>
      <c r="C53" s="31">
        <f t="shared" si="3"/>
        <v>0</v>
      </c>
      <c r="D53" s="31">
        <f t="shared" si="3"/>
        <v>0</v>
      </c>
      <c r="E53" s="31">
        <f t="shared" si="3"/>
        <v>0</v>
      </c>
      <c r="F53" s="31">
        <f t="shared" si="3"/>
        <v>0</v>
      </c>
      <c r="G53" s="31">
        <f t="shared" si="3"/>
        <v>3300</v>
      </c>
    </row>
    <row r="54" spans="2:7" ht="12.75">
      <c r="B54" s="28"/>
      <c r="C54" s="31">
        <f t="shared" si="3"/>
        <v>0</v>
      </c>
      <c r="D54" s="31">
        <f t="shared" si="3"/>
        <v>0</v>
      </c>
      <c r="E54" s="31">
        <f t="shared" si="3"/>
        <v>0</v>
      </c>
      <c r="F54" s="31">
        <f t="shared" si="3"/>
        <v>0</v>
      </c>
      <c r="G54" s="31">
        <f t="shared" si="3"/>
        <v>0</v>
      </c>
    </row>
    <row r="56" spans="2:7" ht="15.75">
      <c r="B56" s="34" t="s">
        <v>44</v>
      </c>
      <c r="C56" s="49" t="s">
        <v>25</v>
      </c>
      <c r="D56" s="50"/>
      <c r="E56" s="50"/>
      <c r="F56" s="50"/>
      <c r="G56" s="51"/>
    </row>
    <row r="57" spans="2:7" ht="12.75">
      <c r="B57" s="30">
        <v>4</v>
      </c>
      <c r="C57" s="35" t="s">
        <v>13</v>
      </c>
      <c r="D57" s="35" t="s">
        <v>10</v>
      </c>
      <c r="E57" s="35" t="s">
        <v>19</v>
      </c>
      <c r="F57" s="36" t="s">
        <v>20</v>
      </c>
      <c r="G57" s="35" t="s">
        <v>21</v>
      </c>
    </row>
    <row r="58" spans="2:7" ht="12.75">
      <c r="B58" s="29" t="s">
        <v>17</v>
      </c>
      <c r="C58" s="31">
        <f aca="true" t="shared" si="4" ref="C58:G64">SUMPRODUCT((brmeseca=4)*(linija=C$20)*(proizvod=$B58)*(kolicina))</f>
        <v>0</v>
      </c>
      <c r="D58" s="31">
        <f t="shared" si="4"/>
        <v>0</v>
      </c>
      <c r="E58" s="31">
        <f t="shared" si="4"/>
        <v>0</v>
      </c>
      <c r="F58" s="31">
        <f t="shared" si="4"/>
        <v>0</v>
      </c>
      <c r="G58" s="31">
        <f t="shared" si="4"/>
        <v>0</v>
      </c>
    </row>
    <row r="59" spans="2:7" ht="12.75">
      <c r="B59" s="28" t="s">
        <v>45</v>
      </c>
      <c r="C59" s="31">
        <f t="shared" si="4"/>
        <v>2301</v>
      </c>
      <c r="D59" s="31">
        <f t="shared" si="4"/>
        <v>0</v>
      </c>
      <c r="E59" s="31">
        <f t="shared" si="4"/>
        <v>0</v>
      </c>
      <c r="F59" s="31">
        <f t="shared" si="4"/>
        <v>0</v>
      </c>
      <c r="G59" s="31">
        <f t="shared" si="4"/>
        <v>0</v>
      </c>
    </row>
    <row r="60" spans="2:7" ht="12.75">
      <c r="B60" s="28" t="s">
        <v>11</v>
      </c>
      <c r="C60" s="31">
        <f t="shared" si="4"/>
        <v>0</v>
      </c>
      <c r="D60" s="31">
        <f t="shared" si="4"/>
        <v>4607</v>
      </c>
      <c r="E60" s="31">
        <f t="shared" si="4"/>
        <v>0</v>
      </c>
      <c r="F60" s="31">
        <f t="shared" si="4"/>
        <v>0</v>
      </c>
      <c r="G60" s="31">
        <f t="shared" si="4"/>
        <v>0</v>
      </c>
    </row>
    <row r="61" spans="2:7" ht="12.75">
      <c r="B61" s="28" t="s">
        <v>26</v>
      </c>
      <c r="C61" s="31">
        <f t="shared" si="4"/>
        <v>0</v>
      </c>
      <c r="D61" s="31">
        <f t="shared" si="4"/>
        <v>0</v>
      </c>
      <c r="E61" s="31">
        <f t="shared" si="4"/>
        <v>2302</v>
      </c>
      <c r="F61" s="31">
        <f t="shared" si="4"/>
        <v>0</v>
      </c>
      <c r="G61" s="31">
        <f t="shared" si="4"/>
        <v>0</v>
      </c>
    </row>
    <row r="62" spans="2:7" ht="12.75">
      <c r="B62" s="28" t="s">
        <v>27</v>
      </c>
      <c r="C62" s="31">
        <f t="shared" si="4"/>
        <v>0</v>
      </c>
      <c r="D62" s="31">
        <f t="shared" si="4"/>
        <v>0</v>
      </c>
      <c r="E62" s="31">
        <f t="shared" si="4"/>
        <v>0</v>
      </c>
      <c r="F62" s="31">
        <f t="shared" si="4"/>
        <v>0</v>
      </c>
      <c r="G62" s="31">
        <f t="shared" si="4"/>
        <v>0</v>
      </c>
    </row>
    <row r="63" spans="2:7" ht="12.75">
      <c r="B63" s="28" t="s">
        <v>24</v>
      </c>
      <c r="C63" s="31">
        <f t="shared" si="4"/>
        <v>0</v>
      </c>
      <c r="D63" s="31">
        <f t="shared" si="4"/>
        <v>0</v>
      </c>
      <c r="E63" s="31">
        <f t="shared" si="4"/>
        <v>0</v>
      </c>
      <c r="F63" s="31">
        <f t="shared" si="4"/>
        <v>0</v>
      </c>
      <c r="G63" s="31">
        <f t="shared" si="4"/>
        <v>0</v>
      </c>
    </row>
    <row r="64" spans="2:7" ht="12.75">
      <c r="B64" s="28"/>
      <c r="C64" s="31">
        <f t="shared" si="4"/>
        <v>0</v>
      </c>
      <c r="D64" s="31">
        <f t="shared" si="4"/>
        <v>0</v>
      </c>
      <c r="E64" s="31">
        <f t="shared" si="4"/>
        <v>0</v>
      </c>
      <c r="F64" s="31">
        <f t="shared" si="4"/>
        <v>0</v>
      </c>
      <c r="G64" s="31">
        <f t="shared" si="4"/>
        <v>0</v>
      </c>
    </row>
  </sheetData>
  <mergeCells count="4">
    <mergeCell ref="C19:G19"/>
    <mergeCell ref="C34:G34"/>
    <mergeCell ref="C46:G46"/>
    <mergeCell ref="C56:G56"/>
  </mergeCells>
  <conditionalFormatting sqref="H2:H14">
    <cfRule type="cellIs" priority="1" dxfId="1" operator="greaterThan" stopIfTrue="1">
      <formula>100000</formula>
    </cfRule>
  </conditionalFormatting>
  <dataValidations count="6">
    <dataValidation allowBlank="1" showInputMessage="1" showErrorMessage="1" errorTitle="upozorenje" error="ne mozete promeniti ime LINIJE" sqref="C20:D20 F7 F13:F14 F10:F11 F3:F5 C35:D35 C47:D47 C57:D57"/>
    <dataValidation allowBlank="1" showErrorMessage="1" errorTitle="GRESKA" error="proverite kolicinu" sqref="H2:H14"/>
    <dataValidation allowBlank="1" showErrorMessage="1" sqref="A2:A14"/>
    <dataValidation type="list" allowBlank="1" showInputMessage="1" showErrorMessage="1" sqref="B2:B14">
      <formula1>$O$2:$O$28</formula1>
    </dataValidation>
    <dataValidation allowBlank="1" showErrorMessage="1" errorTitle="GRESKA" error="izaberite validnu smenu" sqref="C2:C14"/>
    <dataValidation allowBlank="1" showErrorMessage="1" errorTitle="GRESKA" error="izaberite validnog poslovodju" sqref="E2:E14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" sqref="C1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48">
        <v>40909</v>
      </c>
      <c r="B1">
        <f>WEEKNUM(A1)</f>
        <v>1</v>
      </c>
      <c r="C1">
        <f>WEEKNUM(A1,2)</f>
        <v>1</v>
      </c>
    </row>
    <row r="2" spans="1:3" ht="12.75">
      <c r="A2" s="48">
        <v>40910</v>
      </c>
      <c r="B2">
        <f>WEEKNUM(A2)</f>
        <v>1</v>
      </c>
      <c r="C2">
        <f>WEEKNUM(A2,2)</f>
        <v>2</v>
      </c>
    </row>
    <row r="3" spans="1:3" ht="12.75">
      <c r="A3" s="48">
        <v>40911</v>
      </c>
      <c r="B3">
        <f>WEEKNUM(A3)</f>
        <v>1</v>
      </c>
      <c r="C3">
        <f>WEEKNUM(A3,2)</f>
        <v>2</v>
      </c>
    </row>
    <row r="4" spans="1:3" ht="12.75">
      <c r="A4" s="48">
        <v>40912</v>
      </c>
      <c r="B4">
        <f>WEEKNUM(A4)</f>
        <v>1</v>
      </c>
      <c r="C4">
        <f>WEEKNUM(A4,2)</f>
        <v>2</v>
      </c>
    </row>
    <row r="5" spans="1:3" ht="12.75">
      <c r="A5" s="48">
        <v>40913</v>
      </c>
      <c r="B5">
        <f>WEEKNUM(A5)</f>
        <v>1</v>
      </c>
      <c r="C5">
        <f>WEEKNUM(A5,2)</f>
        <v>2</v>
      </c>
    </row>
    <row r="6" spans="1:3" ht="12.75">
      <c r="A6" s="48">
        <v>40914</v>
      </c>
      <c r="B6">
        <f>WEEKNUM(A6)</f>
        <v>1</v>
      </c>
      <c r="C6">
        <f>WEEKNUM(A6,2)</f>
        <v>2</v>
      </c>
    </row>
    <row r="7" spans="1:3" ht="12.75">
      <c r="A7" s="48">
        <v>40915</v>
      </c>
      <c r="B7">
        <f>WEEKNUM(A7)</f>
        <v>1</v>
      </c>
      <c r="C7">
        <f>WEEKNUM(A7,2)</f>
        <v>2</v>
      </c>
    </row>
    <row r="8" spans="1:3" ht="12.75">
      <c r="A8" s="48">
        <v>40916</v>
      </c>
      <c r="B8">
        <f>WEEKNUM(A8)</f>
        <v>2</v>
      </c>
      <c r="C8">
        <f>WEEKNUM(A8,2)</f>
        <v>2</v>
      </c>
    </row>
    <row r="9" spans="1:3" ht="12.75">
      <c r="A9" s="48">
        <v>40917</v>
      </c>
      <c r="B9">
        <f>WEEKNUM(A9)</f>
        <v>2</v>
      </c>
      <c r="C9">
        <f>WEEKNUM(A9,2)</f>
        <v>3</v>
      </c>
    </row>
    <row r="10" spans="1:3" ht="12.75">
      <c r="A10" s="48">
        <v>40918</v>
      </c>
      <c r="B10">
        <f>WEEKNUM(A10)</f>
        <v>2</v>
      </c>
      <c r="C10">
        <f>WEEKNUM(A10,2)</f>
        <v>3</v>
      </c>
    </row>
    <row r="11" spans="1:3" ht="12.75">
      <c r="A11" s="48">
        <v>40919</v>
      </c>
      <c r="B11">
        <f>WEEKNUM(A11)</f>
        <v>2</v>
      </c>
      <c r="C11">
        <f>WEEKNUM(A11,2)</f>
        <v>3</v>
      </c>
    </row>
    <row r="12" spans="1:3" ht="12.75">
      <c r="A12" s="48">
        <v>41268</v>
      </c>
      <c r="B12">
        <f>WEEKNUM(A12)</f>
        <v>52</v>
      </c>
      <c r="C12">
        <f>WEEKNUM(A12,2)</f>
        <v>53</v>
      </c>
    </row>
    <row r="13" spans="1:3" ht="12.75">
      <c r="A13" s="48">
        <v>41269</v>
      </c>
      <c r="B13">
        <f>WEEKNUM(A13)</f>
        <v>52</v>
      </c>
      <c r="C13">
        <f>WEEKNUM(A13,2)</f>
        <v>53</v>
      </c>
    </row>
    <row r="14" spans="1:3" ht="12.75">
      <c r="A14" s="48">
        <v>41270</v>
      </c>
      <c r="B14">
        <f>WEEKNUM(A14)</f>
        <v>52</v>
      </c>
      <c r="C14">
        <f>WEEKNUM(A14,2)</f>
        <v>53</v>
      </c>
    </row>
    <row r="15" spans="1:3" ht="12.75">
      <c r="A15" s="48">
        <v>41271</v>
      </c>
      <c r="B15">
        <f>WEEKNUM(A15)</f>
        <v>52</v>
      </c>
      <c r="C15">
        <f>WEEKNUM(A15,2)</f>
        <v>53</v>
      </c>
    </row>
    <row r="16" spans="1:3" ht="12.75">
      <c r="A16" s="48">
        <v>41272</v>
      </c>
      <c r="B16">
        <f>WEEKNUM(A16)</f>
        <v>52</v>
      </c>
      <c r="C16">
        <f>WEEKNUM(A16,2)</f>
        <v>53</v>
      </c>
    </row>
    <row r="17" spans="1:3" ht="12.75">
      <c r="A17" s="48">
        <v>41273</v>
      </c>
      <c r="B17">
        <f>WEEKNUM(A17)</f>
        <v>53</v>
      </c>
      <c r="C17">
        <f>WEEKNUM(A17,2)</f>
        <v>53</v>
      </c>
    </row>
    <row r="18" spans="1:3" ht="12.75">
      <c r="A18" s="48">
        <v>41274</v>
      </c>
      <c r="B18">
        <f>WEEKNUM(A18)</f>
        <v>53</v>
      </c>
      <c r="C18">
        <f>WEEKNUM(A18,2)</f>
        <v>54</v>
      </c>
    </row>
    <row r="19" spans="1:3" ht="12.75">
      <c r="A19" s="48">
        <v>41275</v>
      </c>
      <c r="B19">
        <f>WEEKNUM(A19)</f>
        <v>1</v>
      </c>
      <c r="C19">
        <f>WEEKNUM(A19,2)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A22">
      <selection activeCell="B43" sqref="B43"/>
    </sheetView>
  </sheetViews>
  <sheetFormatPr defaultColWidth="9.140625" defaultRowHeight="12.75"/>
  <cols>
    <col min="3" max="4" width="9.421875" style="0" bestFit="1" customWidth="1"/>
    <col min="5" max="5" width="11.421875" style="0" bestFit="1" customWidth="1"/>
    <col min="6" max="6" width="10.7109375" style="0" bestFit="1" customWidth="1"/>
    <col min="7" max="7" width="11.421875" style="0" bestFit="1" customWidth="1"/>
  </cols>
  <sheetData>
    <row r="1" spans="2:7" ht="15.75">
      <c r="B1" s="34" t="s">
        <v>44</v>
      </c>
      <c r="C1" s="49" t="s">
        <v>25</v>
      </c>
      <c r="D1" s="50"/>
      <c r="E1" s="50"/>
      <c r="F1" s="50"/>
      <c r="G1" s="51"/>
    </row>
    <row r="2" spans="2:7" ht="12.75">
      <c r="B2" s="30" t="s">
        <v>51</v>
      </c>
      <c r="C2" s="35" t="s">
        <v>13</v>
      </c>
      <c r="D2" s="35" t="s">
        <v>10</v>
      </c>
      <c r="E2" s="35" t="s">
        <v>19</v>
      </c>
      <c r="F2" s="36" t="s">
        <v>20</v>
      </c>
      <c r="G2" s="35" t="s">
        <v>21</v>
      </c>
    </row>
    <row r="3" spans="2:7" ht="12.75">
      <c r="B3" s="29" t="s">
        <v>17</v>
      </c>
      <c r="C3" s="31">
        <f aca="true" t="shared" si="0" ref="C3:G9">SUMPRODUCT((brmeseca=1)*(linija=C$2)*(proizvod=$B3)*(kolicina))</f>
        <v>0</v>
      </c>
      <c r="D3" s="31">
        <f t="shared" si="0"/>
        <v>0</v>
      </c>
      <c r="E3" s="31">
        <f t="shared" si="0"/>
        <v>0</v>
      </c>
      <c r="F3" s="31">
        <f t="shared" si="0"/>
        <v>0</v>
      </c>
      <c r="G3" s="31">
        <f t="shared" si="0"/>
        <v>0</v>
      </c>
    </row>
    <row r="4" spans="2:7" ht="12.75">
      <c r="B4" s="28" t="s">
        <v>45</v>
      </c>
      <c r="C4" s="31">
        <f t="shared" si="0"/>
        <v>0</v>
      </c>
      <c r="D4" s="31">
        <f t="shared" si="0"/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</row>
    <row r="5" spans="2:7" ht="12.75">
      <c r="B5" s="28" t="s">
        <v>11</v>
      </c>
      <c r="C5" s="31">
        <f t="shared" si="0"/>
        <v>0</v>
      </c>
      <c r="D5" s="31">
        <f t="shared" si="0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</row>
    <row r="6" spans="2:7" ht="12.75">
      <c r="B6" s="28" t="s">
        <v>26</v>
      </c>
      <c r="C6" s="31">
        <f t="shared" si="0"/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</row>
    <row r="7" spans="2:7" ht="12.75">
      <c r="B7" s="28" t="s">
        <v>27</v>
      </c>
      <c r="C7" s="31">
        <f t="shared" si="0"/>
        <v>0</v>
      </c>
      <c r="D7" s="31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</row>
    <row r="8" spans="2:7" ht="12.75">
      <c r="B8" s="28" t="s">
        <v>24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2:7" ht="12.75">
      <c r="B9" s="28"/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1" spans="2:7" ht="15.75">
      <c r="B11" s="34" t="s">
        <v>44</v>
      </c>
      <c r="C11" s="49" t="s">
        <v>25</v>
      </c>
      <c r="D11" s="50"/>
      <c r="E11" s="50"/>
      <c r="F11" s="50"/>
      <c r="G11" s="51"/>
    </row>
    <row r="12" spans="2:7" ht="12.75">
      <c r="B12" s="30" t="s">
        <v>52</v>
      </c>
      <c r="C12" s="35" t="s">
        <v>13</v>
      </c>
      <c r="D12" s="35" t="s">
        <v>10</v>
      </c>
      <c r="E12" s="35" t="s">
        <v>19</v>
      </c>
      <c r="F12" s="36" t="s">
        <v>20</v>
      </c>
      <c r="G12" s="35" t="s">
        <v>21</v>
      </c>
    </row>
    <row r="13" spans="2:7" ht="12.75">
      <c r="B13" s="29" t="s">
        <v>17</v>
      </c>
      <c r="C13" s="31">
        <f aca="true" t="shared" si="1" ref="C13:G19">SUMPRODUCT((brmeseca=2)*(linija=C$2)*(proizvod=$B13)*(kolicina))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31">
        <f t="shared" si="1"/>
        <v>0</v>
      </c>
    </row>
    <row r="14" spans="2:7" ht="12.75">
      <c r="B14" s="28" t="s">
        <v>45</v>
      </c>
      <c r="C14" s="31">
        <f t="shared" si="1"/>
        <v>0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</row>
    <row r="15" spans="2:7" ht="12.75">
      <c r="B15" s="28" t="s">
        <v>11</v>
      </c>
      <c r="C15" s="31">
        <f t="shared" si="1"/>
        <v>0</v>
      </c>
      <c r="D15" s="31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</row>
    <row r="16" spans="2:7" ht="12.75">
      <c r="B16" s="28" t="s">
        <v>26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</row>
    <row r="17" spans="2:7" ht="12.75">
      <c r="B17" s="28" t="s">
        <v>27</v>
      </c>
      <c r="C17" s="31">
        <f t="shared" si="1"/>
        <v>0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</row>
    <row r="18" spans="2:7" ht="12.75">
      <c r="B18" s="28" t="s">
        <v>24</v>
      </c>
      <c r="C18" s="31">
        <f t="shared" si="1"/>
        <v>0</v>
      </c>
      <c r="D18" s="31">
        <f t="shared" si="1"/>
        <v>0</v>
      </c>
      <c r="E18" s="31">
        <f t="shared" si="1"/>
        <v>0</v>
      </c>
      <c r="F18" s="31">
        <f t="shared" si="1"/>
        <v>0</v>
      </c>
      <c r="G18" s="31">
        <f t="shared" si="1"/>
        <v>0</v>
      </c>
    </row>
    <row r="19" spans="2:7" ht="12.75">
      <c r="B19" s="28"/>
      <c r="C19" s="31">
        <f t="shared" si="1"/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</row>
    <row r="21" spans="2:7" ht="15.75">
      <c r="B21" s="34" t="s">
        <v>44</v>
      </c>
      <c r="C21" s="49" t="s">
        <v>25</v>
      </c>
      <c r="D21" s="50"/>
      <c r="E21" s="50"/>
      <c r="F21" s="50"/>
      <c r="G21" s="51"/>
    </row>
    <row r="22" spans="2:7" ht="12.75">
      <c r="B22" s="30" t="s">
        <v>53</v>
      </c>
      <c r="C22" s="35" t="s">
        <v>13</v>
      </c>
      <c r="D22" s="35" t="s">
        <v>10</v>
      </c>
      <c r="E22" s="35" t="s">
        <v>19</v>
      </c>
      <c r="F22" s="36" t="s">
        <v>20</v>
      </c>
      <c r="G22" s="35" t="s">
        <v>21</v>
      </c>
    </row>
    <row r="23" spans="2:7" ht="12.75">
      <c r="B23" s="29" t="s">
        <v>17</v>
      </c>
      <c r="C23" s="31">
        <f aca="true" t="shared" si="2" ref="C23:G29">SUMPRODUCT((brmeseca=3)*(linija=C$2)*(proizvod=$B23)*(kolicina))</f>
        <v>13333</v>
      </c>
      <c r="D23" s="31">
        <f t="shared" si="2"/>
        <v>0</v>
      </c>
      <c r="E23" s="31">
        <f t="shared" si="2"/>
        <v>0</v>
      </c>
      <c r="F23" s="31">
        <f t="shared" si="2"/>
        <v>0</v>
      </c>
      <c r="G23" s="31">
        <f t="shared" si="2"/>
        <v>0</v>
      </c>
    </row>
    <row r="24" spans="2:7" ht="12.75">
      <c r="B24" s="28" t="s">
        <v>45</v>
      </c>
      <c r="C24" s="31">
        <f t="shared" si="2"/>
        <v>13300</v>
      </c>
      <c r="D24" s="31">
        <f t="shared" si="2"/>
        <v>0</v>
      </c>
      <c r="E24" s="31">
        <f t="shared" si="2"/>
        <v>0</v>
      </c>
      <c r="F24" s="31">
        <f t="shared" si="2"/>
        <v>0</v>
      </c>
      <c r="G24" s="31">
        <f t="shared" si="2"/>
        <v>0</v>
      </c>
    </row>
    <row r="25" spans="2:7" ht="12.75">
      <c r="B25" s="28" t="s">
        <v>11</v>
      </c>
      <c r="C25" s="31">
        <f t="shared" si="2"/>
        <v>0</v>
      </c>
      <c r="D25" s="31">
        <f t="shared" si="2"/>
        <v>7800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7" ht="12.75">
      <c r="B26" s="28" t="s">
        <v>26</v>
      </c>
      <c r="C26" s="31">
        <f t="shared" si="2"/>
        <v>0</v>
      </c>
      <c r="D26" s="31">
        <f t="shared" si="2"/>
        <v>0</v>
      </c>
      <c r="E26" s="31">
        <f t="shared" si="2"/>
        <v>13999</v>
      </c>
      <c r="F26" s="31">
        <f t="shared" si="2"/>
        <v>0</v>
      </c>
      <c r="G26" s="31">
        <f t="shared" si="2"/>
        <v>3350</v>
      </c>
    </row>
    <row r="27" spans="2:7" ht="12.75">
      <c r="B27" s="28" t="s">
        <v>27</v>
      </c>
      <c r="C27" s="31">
        <f t="shared" si="2"/>
        <v>0</v>
      </c>
      <c r="D27" s="31">
        <f t="shared" si="2"/>
        <v>0</v>
      </c>
      <c r="E27" s="31">
        <f t="shared" si="2"/>
        <v>0</v>
      </c>
      <c r="F27" s="31">
        <f t="shared" si="2"/>
        <v>0</v>
      </c>
      <c r="G27" s="31">
        <f t="shared" si="2"/>
        <v>0</v>
      </c>
    </row>
    <row r="28" spans="2:7" ht="12.75">
      <c r="B28" s="28" t="s">
        <v>24</v>
      </c>
      <c r="C28" s="31">
        <f t="shared" si="2"/>
        <v>0</v>
      </c>
      <c r="D28" s="31">
        <f t="shared" si="2"/>
        <v>0</v>
      </c>
      <c r="E28" s="31">
        <f t="shared" si="2"/>
        <v>0</v>
      </c>
      <c r="F28" s="31">
        <f t="shared" si="2"/>
        <v>0</v>
      </c>
      <c r="G28" s="31">
        <f t="shared" si="2"/>
        <v>3300</v>
      </c>
    </row>
    <row r="29" spans="2:7" ht="12.75">
      <c r="B29" s="28"/>
      <c r="C29" s="31">
        <f t="shared" si="2"/>
        <v>0</v>
      </c>
      <c r="D29" s="31">
        <f t="shared" si="2"/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</row>
    <row r="31" spans="2:7" ht="15.75">
      <c r="B31" s="34" t="s">
        <v>44</v>
      </c>
      <c r="C31" s="49" t="s">
        <v>25</v>
      </c>
      <c r="D31" s="50"/>
      <c r="E31" s="50"/>
      <c r="F31" s="50"/>
      <c r="G31" s="51"/>
    </row>
    <row r="32" spans="2:7" ht="12.75">
      <c r="B32" s="30" t="s">
        <v>54</v>
      </c>
      <c r="C32" s="35" t="s">
        <v>13</v>
      </c>
      <c r="D32" s="35" t="s">
        <v>10</v>
      </c>
      <c r="E32" s="35" t="s">
        <v>19</v>
      </c>
      <c r="F32" s="36" t="s">
        <v>20</v>
      </c>
      <c r="G32" s="35" t="s">
        <v>21</v>
      </c>
    </row>
    <row r="33" spans="2:7" ht="12.75">
      <c r="B33" s="29" t="s">
        <v>17</v>
      </c>
      <c r="C33" s="31">
        <f aca="true" t="shared" si="3" ref="C33:G39">SUMPRODUCT((brmeseca=4)*(linija=C$2)*(proizvod=$B33)*(kolicina))</f>
        <v>0</v>
      </c>
      <c r="D33" s="31">
        <f t="shared" si="3"/>
        <v>0</v>
      </c>
      <c r="E33" s="31">
        <f t="shared" si="3"/>
        <v>0</v>
      </c>
      <c r="F33" s="31">
        <f t="shared" si="3"/>
        <v>0</v>
      </c>
      <c r="G33" s="31">
        <f t="shared" si="3"/>
        <v>0</v>
      </c>
    </row>
    <row r="34" spans="2:7" ht="12.75">
      <c r="B34" s="28" t="s">
        <v>45</v>
      </c>
      <c r="C34" s="31">
        <f t="shared" si="3"/>
        <v>2301</v>
      </c>
      <c r="D34" s="31">
        <f t="shared" si="3"/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</row>
    <row r="35" spans="2:7" ht="12.75">
      <c r="B35" s="28" t="s">
        <v>11</v>
      </c>
      <c r="C35" s="31">
        <f t="shared" si="3"/>
        <v>0</v>
      </c>
      <c r="D35" s="31">
        <f t="shared" si="3"/>
        <v>4607</v>
      </c>
      <c r="E35" s="31">
        <f t="shared" si="3"/>
        <v>0</v>
      </c>
      <c r="F35" s="31">
        <f t="shared" si="3"/>
        <v>0</v>
      </c>
      <c r="G35" s="31">
        <f t="shared" si="3"/>
        <v>0</v>
      </c>
    </row>
    <row r="36" spans="2:7" ht="12.75">
      <c r="B36" s="28" t="s">
        <v>26</v>
      </c>
      <c r="C36" s="31">
        <f t="shared" si="3"/>
        <v>0</v>
      </c>
      <c r="D36" s="31">
        <f t="shared" si="3"/>
        <v>0</v>
      </c>
      <c r="E36" s="31">
        <f t="shared" si="3"/>
        <v>2302</v>
      </c>
      <c r="F36" s="31">
        <f t="shared" si="3"/>
        <v>0</v>
      </c>
      <c r="G36" s="31">
        <f t="shared" si="3"/>
        <v>0</v>
      </c>
    </row>
    <row r="37" spans="2:7" ht="12.75">
      <c r="B37" s="28" t="s">
        <v>27</v>
      </c>
      <c r="C37" s="31">
        <f t="shared" si="3"/>
        <v>0</v>
      </c>
      <c r="D37" s="31">
        <f t="shared" si="3"/>
        <v>0</v>
      </c>
      <c r="E37" s="31">
        <f t="shared" si="3"/>
        <v>0</v>
      </c>
      <c r="F37" s="31">
        <f t="shared" si="3"/>
        <v>0</v>
      </c>
      <c r="G37" s="31">
        <f t="shared" si="3"/>
        <v>0</v>
      </c>
    </row>
    <row r="38" spans="2:7" ht="12.75">
      <c r="B38" s="28" t="s">
        <v>24</v>
      </c>
      <c r="C38" s="31">
        <f t="shared" si="3"/>
        <v>0</v>
      </c>
      <c r="D38" s="31">
        <f t="shared" si="3"/>
        <v>0</v>
      </c>
      <c r="E38" s="31">
        <f t="shared" si="3"/>
        <v>0</v>
      </c>
      <c r="F38" s="31">
        <f t="shared" si="3"/>
        <v>0</v>
      </c>
      <c r="G38" s="31">
        <f t="shared" si="3"/>
        <v>0</v>
      </c>
    </row>
    <row r="39" spans="2:7" ht="12.75">
      <c r="B39" s="28"/>
      <c r="C39" s="31">
        <f t="shared" si="3"/>
        <v>0</v>
      </c>
      <c r="D39" s="31">
        <f t="shared" si="3"/>
        <v>0</v>
      </c>
      <c r="E39" s="31">
        <f t="shared" si="3"/>
        <v>0</v>
      </c>
      <c r="F39" s="31">
        <f t="shared" si="3"/>
        <v>0</v>
      </c>
      <c r="G39" s="31">
        <f t="shared" si="3"/>
        <v>0</v>
      </c>
    </row>
    <row r="41" spans="2:7" ht="15.75">
      <c r="B41" s="34" t="s">
        <v>44</v>
      </c>
      <c r="C41" s="49" t="s">
        <v>25</v>
      </c>
      <c r="D41" s="50"/>
      <c r="E41" s="50"/>
      <c r="F41" s="50"/>
      <c r="G41" s="51"/>
    </row>
    <row r="42" spans="2:7" ht="12.75">
      <c r="B42" s="30" t="s">
        <v>55</v>
      </c>
      <c r="C42" s="35" t="s">
        <v>13</v>
      </c>
      <c r="D42" s="35" t="s">
        <v>10</v>
      </c>
      <c r="E42" s="35" t="s">
        <v>19</v>
      </c>
      <c r="F42" s="36" t="s">
        <v>20</v>
      </c>
      <c r="G42" s="35" t="s">
        <v>21</v>
      </c>
    </row>
    <row r="43" spans="2:7" ht="12.75">
      <c r="B43" s="29" t="s">
        <v>17</v>
      </c>
      <c r="C43" s="31">
        <f aca="true" t="shared" si="4" ref="C43:G49">SUMPRODUCT((brmeseca=3)*(linija=C$2)*(proizvod=$B43)*(kolicina))</f>
        <v>13333</v>
      </c>
      <c r="D43" s="31">
        <f t="shared" si="4"/>
        <v>0</v>
      </c>
      <c r="E43" s="31">
        <f t="shared" si="4"/>
        <v>0</v>
      </c>
      <c r="F43" s="31">
        <f t="shared" si="4"/>
        <v>0</v>
      </c>
      <c r="G43" s="31">
        <f t="shared" si="4"/>
        <v>0</v>
      </c>
    </row>
    <row r="44" spans="2:7" ht="12.75">
      <c r="B44" s="28" t="s">
        <v>45</v>
      </c>
      <c r="C44" s="31">
        <f t="shared" si="4"/>
        <v>13300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</row>
    <row r="45" spans="2:7" ht="12.75">
      <c r="B45" s="28" t="s">
        <v>11</v>
      </c>
      <c r="C45" s="31">
        <f t="shared" si="4"/>
        <v>0</v>
      </c>
      <c r="D45" s="31">
        <f t="shared" si="4"/>
        <v>7800</v>
      </c>
      <c r="E45" s="31">
        <f t="shared" si="4"/>
        <v>0</v>
      </c>
      <c r="F45" s="31">
        <f t="shared" si="4"/>
        <v>0</v>
      </c>
      <c r="G45" s="31">
        <f t="shared" si="4"/>
        <v>0</v>
      </c>
    </row>
    <row r="46" spans="2:7" ht="12.75">
      <c r="B46" s="28" t="s">
        <v>26</v>
      </c>
      <c r="C46" s="31">
        <f t="shared" si="4"/>
        <v>0</v>
      </c>
      <c r="D46" s="31">
        <f t="shared" si="4"/>
        <v>0</v>
      </c>
      <c r="E46" s="31">
        <f t="shared" si="4"/>
        <v>13999</v>
      </c>
      <c r="F46" s="31">
        <f t="shared" si="4"/>
        <v>0</v>
      </c>
      <c r="G46" s="31">
        <f t="shared" si="4"/>
        <v>3350</v>
      </c>
    </row>
    <row r="47" spans="2:7" ht="12.75">
      <c r="B47" s="28" t="s">
        <v>27</v>
      </c>
      <c r="C47" s="31">
        <f t="shared" si="4"/>
        <v>0</v>
      </c>
      <c r="D47" s="31">
        <f t="shared" si="4"/>
        <v>0</v>
      </c>
      <c r="E47" s="31">
        <f t="shared" si="4"/>
        <v>0</v>
      </c>
      <c r="F47" s="31">
        <f t="shared" si="4"/>
        <v>0</v>
      </c>
      <c r="G47" s="31">
        <f t="shared" si="4"/>
        <v>0</v>
      </c>
    </row>
    <row r="48" spans="2:7" ht="12.75">
      <c r="B48" s="28" t="s">
        <v>24</v>
      </c>
      <c r="C48" s="31">
        <f t="shared" si="4"/>
        <v>0</v>
      </c>
      <c r="D48" s="31">
        <f t="shared" si="4"/>
        <v>0</v>
      </c>
      <c r="E48" s="31">
        <f t="shared" si="4"/>
        <v>0</v>
      </c>
      <c r="F48" s="31">
        <f t="shared" si="4"/>
        <v>0</v>
      </c>
      <c r="G48" s="31">
        <f t="shared" si="4"/>
        <v>3300</v>
      </c>
    </row>
    <row r="49" spans="2:7" ht="12.75">
      <c r="B49" s="28"/>
      <c r="C49" s="31">
        <f t="shared" si="4"/>
        <v>0</v>
      </c>
      <c r="D49" s="31">
        <f t="shared" si="4"/>
        <v>0</v>
      </c>
      <c r="E49" s="31">
        <f t="shared" si="4"/>
        <v>0</v>
      </c>
      <c r="F49" s="31">
        <f t="shared" si="4"/>
        <v>0</v>
      </c>
      <c r="G49" s="31">
        <f t="shared" si="4"/>
        <v>0</v>
      </c>
    </row>
  </sheetData>
  <mergeCells count="5">
    <mergeCell ref="C41:G41"/>
    <mergeCell ref="C1:G1"/>
    <mergeCell ref="C11:G11"/>
    <mergeCell ref="C21:G21"/>
    <mergeCell ref="C31:G31"/>
  </mergeCells>
  <dataValidations count="1">
    <dataValidation allowBlank="1" showInputMessage="1" showErrorMessage="1" errorTitle="upozorenje" error="ne mozete promeniti ime LINIJE" sqref="C2:D2 C42:D42 C32:D32 C22:D22 C12:D12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F23" sqref="F23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5742187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1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37</v>
      </c>
      <c r="C8" s="13"/>
      <c r="D8" s="21">
        <v>11000</v>
      </c>
    </row>
    <row r="9" spans="1:4" ht="12.75">
      <c r="A9" s="14"/>
      <c r="B9" s="12" t="s">
        <v>19</v>
      </c>
      <c r="C9" s="12" t="s">
        <v>26</v>
      </c>
      <c r="D9" s="21">
        <v>4000</v>
      </c>
    </row>
    <row r="10" spans="1:4" ht="12.75">
      <c r="A10" s="14"/>
      <c r="B10" s="12" t="s">
        <v>38</v>
      </c>
      <c r="C10" s="13"/>
      <c r="D10" s="21">
        <v>4000</v>
      </c>
    </row>
    <row r="11" spans="1:4" ht="12.75">
      <c r="A11" s="16" t="s">
        <v>29</v>
      </c>
      <c r="B11" s="13"/>
      <c r="C11" s="13"/>
      <c r="D11" s="21">
        <v>15000</v>
      </c>
    </row>
    <row r="12" spans="1:4" ht="12.75">
      <c r="A12" s="16">
        <v>40970</v>
      </c>
      <c r="B12" s="12" t="s">
        <v>13</v>
      </c>
      <c r="C12" s="12" t="s">
        <v>17</v>
      </c>
      <c r="D12" s="21">
        <v>13333</v>
      </c>
    </row>
    <row r="13" spans="1:4" ht="12.75">
      <c r="A13" s="14"/>
      <c r="B13" s="12" t="s">
        <v>37</v>
      </c>
      <c r="C13" s="13"/>
      <c r="D13" s="21">
        <v>13333</v>
      </c>
    </row>
    <row r="14" spans="1:4" ht="12.75">
      <c r="A14" s="14"/>
      <c r="B14" s="12" t="s">
        <v>10</v>
      </c>
      <c r="C14" s="12" t="s">
        <v>11</v>
      </c>
      <c r="D14" s="21">
        <v>2300</v>
      </c>
    </row>
    <row r="15" spans="1:4" ht="12.75">
      <c r="A15" s="14"/>
      <c r="B15" s="12" t="s">
        <v>39</v>
      </c>
      <c r="C15" s="13"/>
      <c r="D15" s="21">
        <v>2300</v>
      </c>
    </row>
    <row r="16" spans="1:4" ht="12.75">
      <c r="A16" s="14"/>
      <c r="B16" s="12" t="s">
        <v>19</v>
      </c>
      <c r="C16" s="12" t="s">
        <v>26</v>
      </c>
      <c r="D16" s="21">
        <v>9999</v>
      </c>
    </row>
    <row r="17" spans="1:4" ht="12.75">
      <c r="A17" s="14"/>
      <c r="B17" s="12" t="s">
        <v>38</v>
      </c>
      <c r="C17" s="13"/>
      <c r="D17" s="21">
        <v>9999</v>
      </c>
    </row>
    <row r="18" spans="1:4" ht="12.75">
      <c r="A18" s="16" t="s">
        <v>30</v>
      </c>
      <c r="B18" s="13"/>
      <c r="C18" s="13"/>
      <c r="D18" s="21">
        <v>25632</v>
      </c>
    </row>
    <row r="19" spans="1:4" ht="12.75">
      <c r="A19" s="16">
        <v>40972</v>
      </c>
      <c r="B19" s="12" t="s">
        <v>10</v>
      </c>
      <c r="C19" s="12" t="s">
        <v>11</v>
      </c>
      <c r="D19" s="21">
        <v>5500</v>
      </c>
    </row>
    <row r="20" spans="1:4" ht="12.75">
      <c r="A20" s="14"/>
      <c r="B20" s="12" t="s">
        <v>39</v>
      </c>
      <c r="C20" s="13"/>
      <c r="D20" s="21">
        <v>5500</v>
      </c>
    </row>
    <row r="21" spans="1:4" ht="12.75">
      <c r="A21" s="16" t="s">
        <v>31</v>
      </c>
      <c r="B21" s="13"/>
      <c r="C21" s="13"/>
      <c r="D21" s="21">
        <v>5500</v>
      </c>
    </row>
    <row r="22" spans="1:4" ht="12.75">
      <c r="A22" s="16">
        <v>40973</v>
      </c>
      <c r="B22" s="12" t="s">
        <v>21</v>
      </c>
      <c r="C22" s="12" t="s">
        <v>24</v>
      </c>
      <c r="D22" s="21">
        <v>3300</v>
      </c>
    </row>
    <row r="23" spans="1:4" ht="12.75">
      <c r="A23" s="14"/>
      <c r="B23" s="14"/>
      <c r="C23" s="18" t="s">
        <v>26</v>
      </c>
      <c r="D23" s="22">
        <v>3350</v>
      </c>
    </row>
    <row r="24" spans="1:4" ht="12.75">
      <c r="A24" s="14"/>
      <c r="B24" s="12" t="s">
        <v>40</v>
      </c>
      <c r="C24" s="13"/>
      <c r="D24" s="21">
        <v>6650</v>
      </c>
    </row>
    <row r="25" spans="1:4" ht="12.75">
      <c r="A25" s="16" t="s">
        <v>32</v>
      </c>
      <c r="B25" s="13"/>
      <c r="C25" s="13"/>
      <c r="D25" s="21">
        <v>6650</v>
      </c>
    </row>
    <row r="26" spans="1:4" ht="12.75">
      <c r="A26" s="16">
        <v>40974</v>
      </c>
      <c r="B26" s="12" t="s">
        <v>13</v>
      </c>
      <c r="C26" s="12" t="s">
        <v>16</v>
      </c>
      <c r="D26" s="21">
        <v>2300</v>
      </c>
    </row>
    <row r="27" spans="1:4" ht="12.75">
      <c r="A27" s="14"/>
      <c r="B27" s="12" t="s">
        <v>37</v>
      </c>
      <c r="C27" s="13"/>
      <c r="D27" s="21">
        <v>2300</v>
      </c>
    </row>
    <row r="28" spans="1:4" ht="12.75">
      <c r="A28" s="16" t="s">
        <v>33</v>
      </c>
      <c r="B28" s="13"/>
      <c r="C28" s="13"/>
      <c r="D28" s="21">
        <v>2300</v>
      </c>
    </row>
    <row r="29" spans="1:4" ht="12.75">
      <c r="A29" s="16">
        <v>41000</v>
      </c>
      <c r="B29" s="12" t="s">
        <v>13</v>
      </c>
      <c r="C29" s="12" t="s">
        <v>16</v>
      </c>
      <c r="D29" s="21">
        <v>2301</v>
      </c>
    </row>
    <row r="30" spans="1:4" ht="12.75">
      <c r="A30" s="14"/>
      <c r="B30" s="12" t="s">
        <v>37</v>
      </c>
      <c r="C30" s="13"/>
      <c r="D30" s="21">
        <v>2301</v>
      </c>
    </row>
    <row r="31" spans="1:4" ht="12.75">
      <c r="A31" s="14"/>
      <c r="B31" s="12" t="s">
        <v>19</v>
      </c>
      <c r="C31" s="12" t="s">
        <v>26</v>
      </c>
      <c r="D31" s="21">
        <v>2302</v>
      </c>
    </row>
    <row r="32" spans="1:4" ht="12.75">
      <c r="A32" s="14"/>
      <c r="B32" s="12" t="s">
        <v>38</v>
      </c>
      <c r="C32" s="13"/>
      <c r="D32" s="21">
        <v>2302</v>
      </c>
    </row>
    <row r="33" spans="1:4" ht="12.75">
      <c r="A33" s="16" t="s">
        <v>34</v>
      </c>
      <c r="B33" s="13"/>
      <c r="C33" s="13"/>
      <c r="D33" s="21">
        <v>4603</v>
      </c>
    </row>
    <row r="34" spans="1:4" ht="12.75">
      <c r="A34" s="16">
        <v>41004</v>
      </c>
      <c r="B34" s="12" t="s">
        <v>10</v>
      </c>
      <c r="C34" s="12" t="s">
        <v>11</v>
      </c>
      <c r="D34" s="21">
        <v>2303</v>
      </c>
    </row>
    <row r="35" spans="1:4" ht="12.75">
      <c r="A35" s="14"/>
      <c r="B35" s="12" t="s">
        <v>39</v>
      </c>
      <c r="C35" s="13"/>
      <c r="D35" s="21">
        <v>2303</v>
      </c>
    </row>
    <row r="36" spans="1:4" ht="12.75">
      <c r="A36" s="16" t="s">
        <v>35</v>
      </c>
      <c r="B36" s="13"/>
      <c r="C36" s="13"/>
      <c r="D36" s="21">
        <v>2303</v>
      </c>
    </row>
    <row r="37" spans="1:4" ht="12.75">
      <c r="A37" s="16">
        <v>41006</v>
      </c>
      <c r="B37" s="12" t="s">
        <v>10</v>
      </c>
      <c r="C37" s="12" t="s">
        <v>11</v>
      </c>
      <c r="D37" s="21">
        <v>2304</v>
      </c>
    </row>
    <row r="38" spans="1:4" ht="12.75">
      <c r="A38" s="14"/>
      <c r="B38" s="12" t="s">
        <v>39</v>
      </c>
      <c r="C38" s="13"/>
      <c r="D38" s="21">
        <v>2304</v>
      </c>
    </row>
    <row r="39" spans="1:4" ht="12.75">
      <c r="A39" s="16" t="s">
        <v>36</v>
      </c>
      <c r="B39" s="13"/>
      <c r="C39" s="13"/>
      <c r="D39" s="21">
        <v>2304</v>
      </c>
    </row>
    <row r="40" spans="1:4" ht="12.75">
      <c r="A40" s="17" t="s">
        <v>28</v>
      </c>
      <c r="B40" s="19"/>
      <c r="C40" s="19"/>
      <c r="D40" s="23">
        <v>64292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E14" sqref="E14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2812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1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19</v>
      </c>
      <c r="C8" s="12" t="s">
        <v>26</v>
      </c>
      <c r="D8" s="21">
        <v>4000</v>
      </c>
    </row>
    <row r="9" spans="1:4" ht="12.75">
      <c r="A9" s="16" t="s">
        <v>29</v>
      </c>
      <c r="B9" s="13"/>
      <c r="C9" s="13"/>
      <c r="D9" s="21">
        <v>15000</v>
      </c>
    </row>
    <row r="10" spans="1:4" ht="12.75">
      <c r="A10" s="16">
        <v>40970</v>
      </c>
      <c r="B10" s="12" t="s">
        <v>13</v>
      </c>
      <c r="C10" s="12" t="s">
        <v>17</v>
      </c>
      <c r="D10" s="21">
        <v>13333</v>
      </c>
    </row>
    <row r="11" spans="1:4" ht="12.75">
      <c r="A11" s="14"/>
      <c r="B11" s="12" t="s">
        <v>10</v>
      </c>
      <c r="C11" s="12" t="s">
        <v>11</v>
      </c>
      <c r="D11" s="21">
        <v>2300</v>
      </c>
    </row>
    <row r="12" spans="1:4" ht="12.75">
      <c r="A12" s="14"/>
      <c r="B12" s="12" t="s">
        <v>19</v>
      </c>
      <c r="C12" s="12" t="s">
        <v>26</v>
      </c>
      <c r="D12" s="21">
        <v>9999</v>
      </c>
    </row>
    <row r="13" spans="1:4" ht="12.75">
      <c r="A13" s="16" t="s">
        <v>30</v>
      </c>
      <c r="B13" s="13"/>
      <c r="C13" s="13"/>
      <c r="D13" s="21">
        <v>25632</v>
      </c>
    </row>
    <row r="14" spans="1:4" ht="12.75">
      <c r="A14" s="16">
        <v>40972</v>
      </c>
      <c r="B14" s="12" t="s">
        <v>10</v>
      </c>
      <c r="C14" s="12" t="s">
        <v>11</v>
      </c>
      <c r="D14" s="21">
        <v>5500</v>
      </c>
    </row>
    <row r="15" spans="1:4" ht="12.75">
      <c r="A15" s="16" t="s">
        <v>31</v>
      </c>
      <c r="B15" s="13"/>
      <c r="C15" s="13"/>
      <c r="D15" s="21">
        <v>5500</v>
      </c>
    </row>
    <row r="16" spans="1:4" ht="12.75">
      <c r="A16" s="16">
        <v>40973</v>
      </c>
      <c r="B16" s="12" t="s">
        <v>21</v>
      </c>
      <c r="C16" s="12" t="s">
        <v>24</v>
      </c>
      <c r="D16" s="21">
        <v>3300</v>
      </c>
    </row>
    <row r="17" spans="1:4" ht="12.75">
      <c r="A17" s="14"/>
      <c r="B17" s="14"/>
      <c r="C17" s="18" t="s">
        <v>26</v>
      </c>
      <c r="D17" s="22">
        <v>3350</v>
      </c>
    </row>
    <row r="18" spans="1:4" ht="12.75">
      <c r="A18" s="16" t="s">
        <v>32</v>
      </c>
      <c r="B18" s="13"/>
      <c r="C18" s="13"/>
      <c r="D18" s="21">
        <v>6650</v>
      </c>
    </row>
    <row r="19" spans="1:4" ht="12.75">
      <c r="A19" s="16">
        <v>40974</v>
      </c>
      <c r="B19" s="12" t="s">
        <v>13</v>
      </c>
      <c r="C19" s="12" t="s">
        <v>16</v>
      </c>
      <c r="D19" s="21">
        <v>2300</v>
      </c>
    </row>
    <row r="20" spans="1:4" ht="12.75">
      <c r="A20" s="16" t="s">
        <v>33</v>
      </c>
      <c r="B20" s="13"/>
      <c r="C20" s="13"/>
      <c r="D20" s="21">
        <v>2300</v>
      </c>
    </row>
    <row r="21" spans="1:4" ht="12.75">
      <c r="A21" s="16">
        <v>41000</v>
      </c>
      <c r="B21" s="12" t="s">
        <v>13</v>
      </c>
      <c r="C21" s="12" t="s">
        <v>16</v>
      </c>
      <c r="D21" s="21">
        <v>2301</v>
      </c>
    </row>
    <row r="22" spans="1:4" ht="12.75">
      <c r="A22" s="14"/>
      <c r="B22" s="12" t="s">
        <v>19</v>
      </c>
      <c r="C22" s="12" t="s">
        <v>26</v>
      </c>
      <c r="D22" s="21">
        <v>2302</v>
      </c>
    </row>
    <row r="23" spans="1:4" ht="12.75">
      <c r="A23" s="16" t="s">
        <v>34</v>
      </c>
      <c r="B23" s="13"/>
      <c r="C23" s="13"/>
      <c r="D23" s="21">
        <v>4603</v>
      </c>
    </row>
    <row r="24" spans="1:4" ht="12.75">
      <c r="A24" s="16">
        <v>41004</v>
      </c>
      <c r="B24" s="12" t="s">
        <v>10</v>
      </c>
      <c r="C24" s="12" t="s">
        <v>11</v>
      </c>
      <c r="D24" s="21">
        <v>2303</v>
      </c>
    </row>
    <row r="25" spans="1:4" ht="12.75">
      <c r="A25" s="16" t="s">
        <v>35</v>
      </c>
      <c r="B25" s="13"/>
      <c r="C25" s="13"/>
      <c r="D25" s="21">
        <v>2303</v>
      </c>
    </row>
    <row r="26" spans="1:4" ht="12.75">
      <c r="A26" s="16">
        <v>41006</v>
      </c>
      <c r="B26" s="12" t="s">
        <v>10</v>
      </c>
      <c r="C26" s="12" t="s">
        <v>11</v>
      </c>
      <c r="D26" s="21">
        <v>2304</v>
      </c>
    </row>
    <row r="27" spans="1:4" ht="12.75">
      <c r="A27" s="16" t="s">
        <v>36</v>
      </c>
      <c r="B27" s="13"/>
      <c r="C27" s="13"/>
      <c r="D27" s="21">
        <v>2304</v>
      </c>
    </row>
    <row r="28" spans="1:4" ht="12.75">
      <c r="A28" s="17" t="s">
        <v>28</v>
      </c>
      <c r="B28" s="19"/>
      <c r="C28" s="19"/>
      <c r="D28" s="23">
        <v>64292</v>
      </c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7" sqref="C27"/>
    </sheetView>
  </sheetViews>
  <sheetFormatPr defaultColWidth="9.140625" defaultRowHeight="12.75"/>
  <cols>
    <col min="1" max="1" width="21.00390625" style="0" customWidth="1"/>
    <col min="2" max="2" width="23.140625" style="0" customWidth="1"/>
    <col min="3" max="3" width="20.8515625" style="0" bestFit="1" customWidth="1"/>
    <col min="4" max="4" width="10.5742187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0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19</v>
      </c>
      <c r="C8" s="12" t="s">
        <v>26</v>
      </c>
      <c r="D8" s="21">
        <v>4000</v>
      </c>
    </row>
    <row r="9" spans="1:4" ht="12.75">
      <c r="A9" s="16">
        <v>40970</v>
      </c>
      <c r="B9" s="12" t="s">
        <v>13</v>
      </c>
      <c r="C9" s="12" t="s">
        <v>17</v>
      </c>
      <c r="D9" s="21">
        <v>13333</v>
      </c>
    </row>
    <row r="10" spans="1:4" ht="12.75">
      <c r="A10" s="14"/>
      <c r="B10" s="12" t="s">
        <v>10</v>
      </c>
      <c r="C10" s="12" t="s">
        <v>11</v>
      </c>
      <c r="D10" s="21">
        <v>2300</v>
      </c>
    </row>
    <row r="11" spans="1:4" ht="12.75">
      <c r="A11" s="14"/>
      <c r="B11" s="12" t="s">
        <v>19</v>
      </c>
      <c r="C11" s="12" t="s">
        <v>26</v>
      </c>
      <c r="D11" s="21">
        <v>9999</v>
      </c>
    </row>
    <row r="12" spans="1:4" ht="12.75">
      <c r="A12" s="16">
        <v>40972</v>
      </c>
      <c r="B12" s="12" t="s">
        <v>10</v>
      </c>
      <c r="C12" s="12" t="s">
        <v>11</v>
      </c>
      <c r="D12" s="21">
        <v>5500</v>
      </c>
    </row>
    <row r="13" spans="1:4" ht="12.75">
      <c r="A13" s="16">
        <v>40973</v>
      </c>
      <c r="B13" s="12" t="s">
        <v>21</v>
      </c>
      <c r="C13" s="12" t="s">
        <v>24</v>
      </c>
      <c r="D13" s="21">
        <v>3300</v>
      </c>
    </row>
    <row r="14" spans="1:4" ht="12.75">
      <c r="A14" s="14"/>
      <c r="B14" s="14"/>
      <c r="C14" s="18" t="s">
        <v>26</v>
      </c>
      <c r="D14" s="22">
        <v>3350</v>
      </c>
    </row>
    <row r="15" spans="1:4" ht="12.75">
      <c r="A15" s="16">
        <v>40974</v>
      </c>
      <c r="B15" s="12" t="s">
        <v>13</v>
      </c>
      <c r="C15" s="12" t="s">
        <v>16</v>
      </c>
      <c r="D15" s="21">
        <v>2300</v>
      </c>
    </row>
    <row r="16" spans="1:4" ht="12.75">
      <c r="A16" s="16">
        <v>41000</v>
      </c>
      <c r="B16" s="12" t="s">
        <v>13</v>
      </c>
      <c r="C16" s="12" t="s">
        <v>16</v>
      </c>
      <c r="D16" s="21">
        <v>2301</v>
      </c>
    </row>
    <row r="17" spans="1:4" ht="12.75">
      <c r="A17" s="14"/>
      <c r="B17" s="12" t="s">
        <v>19</v>
      </c>
      <c r="C17" s="12" t="s">
        <v>26</v>
      </c>
      <c r="D17" s="21">
        <v>2302</v>
      </c>
    </row>
    <row r="18" spans="1:4" ht="12.75">
      <c r="A18" s="16">
        <v>41004</v>
      </c>
      <c r="B18" s="12" t="s">
        <v>10</v>
      </c>
      <c r="C18" s="12" t="s">
        <v>11</v>
      </c>
      <c r="D18" s="21">
        <v>2303</v>
      </c>
    </row>
    <row r="19" spans="1:4" ht="12.75">
      <c r="A19" s="16">
        <v>41006</v>
      </c>
      <c r="B19" s="12" t="s">
        <v>10</v>
      </c>
      <c r="C19" s="12" t="s">
        <v>11</v>
      </c>
      <c r="D19" s="21">
        <v>2304</v>
      </c>
    </row>
    <row r="20" spans="1:4" ht="12.75">
      <c r="A20" s="17" t="s">
        <v>28</v>
      </c>
      <c r="B20" s="19"/>
      <c r="C20" s="19"/>
      <c r="D20" s="23">
        <v>64292</v>
      </c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Admin</cp:lastModifiedBy>
  <dcterms:created xsi:type="dcterms:W3CDTF">1996-10-14T23:33:28Z</dcterms:created>
  <dcterms:modified xsi:type="dcterms:W3CDTF">2012-07-14T19:23:17Z</dcterms:modified>
  <cp:category/>
  <cp:version/>
  <cp:contentType/>
  <cp:contentStatus/>
</cp:coreProperties>
</file>