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69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<sst xmlns="http://schemas.openxmlformats.org/spreadsheetml/2006/main" count="22" uniqueCount="22">
  <si>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Kombinacija</t>
  </si>
  <si>
    <t>Analiza</t>
  </si>
  <si>
    <t>Teorijski</t>
  </si>
  <si>
    <t>Suma</t>
  </si>
  <si>
    <t>m = 5</t>
  </si>
  <si>
    <t>Realizovano - Mk</t>
  </si>
  <si>
    <t>p7</t>
  </si>
  <si>
    <t>p6</t>
  </si>
  <si>
    <t>p5</t>
  </si>
  <si>
    <t>p4</t>
  </si>
  <si>
    <t>p3</t>
  </si>
  <si>
    <t>n</t>
  </si>
  <si>
    <t>Br. Komb.</t>
  </si>
  <si>
    <t>Mk - nPk</t>
  </si>
  <si>
    <t>(Mk - nPk)^2</t>
  </si>
  <si>
    <t>(Mk - nPk)^2/nPk</t>
  </si>
  <si>
    <t>nPk</t>
  </si>
  <si>
    <t>nP7</t>
  </si>
  <si>
    <t>nP6</t>
  </si>
  <si>
    <t>nP5</t>
  </si>
  <si>
    <t>nP4</t>
  </si>
  <si>
    <t>nP3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</si>
</sst>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">
    <xf numFmtId="0" fontId="0" fillId="0" borderId="0" xfId="0" applyAlignment="1">
      <alignment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/>
    </xf>
    <xf numFmtId="0" fontId="0" fillId="2" borderId="1" xfId="0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tabSelected="1" workbookViewId="0" topLeftCell="A1">
      <selection activeCell="N16" sqref="N16"/>
    </sheetView>
  </sheetViews>
  <sheetFormatPr defaultColWidth="11.57421875" defaultRowHeight="12.75"/>
  <cols>
    <col min="2" max="2" width="12.421875" style="0" bestFit="1" customWidth="1"/>
    <col min="8" max="13" width="12.421875" style="0" bestFit="1" customWidth="1"/>
  </cols>
  <sheetData>
    <row r="1" spans="1:8" ht="12.75">
      <c r="A1" t="s">
        <v>0</v>
      </c>
      <c r="B1">
        <v>7</v>
      </c>
      <c r="C1">
        <v>6</v>
      </c>
      <c r="D1">
        <v>5</v>
      </c>
      <c r="E1">
        <v>4</v>
      </c>
      <c r="F1">
        <v>3</v>
      </c>
      <c r="H1" t="s">
        <v>1</v>
      </c>
    </row>
    <row r="3" spans="1:12" ht="12.75">
      <c r="A3">
        <f aca="true" t="shared" si="0" ref="A3:F3">SUM(A5:A9870)</f>
        <v>22545149</v>
      </c>
      <c r="B3">
        <f t="shared" si="0"/>
        <v>2</v>
      </c>
      <c r="C3">
        <f t="shared" si="0"/>
        <v>342</v>
      </c>
      <c r="D3">
        <f t="shared" si="0"/>
        <v>16552</v>
      </c>
      <c r="E3">
        <f t="shared" si="0"/>
        <v>255222</v>
      </c>
      <c r="F3">
        <f t="shared" si="0"/>
        <v>1849281</v>
      </c>
      <c r="H3">
        <v>7</v>
      </c>
      <c r="I3">
        <v>6</v>
      </c>
      <c r="J3">
        <v>5</v>
      </c>
      <c r="K3">
        <v>4</v>
      </c>
      <c r="L3">
        <v>3</v>
      </c>
    </row>
    <row r="5" spans="1:12" ht="12.75">
      <c r="A5">
        <v>916373</v>
      </c>
      <c r="B5">
        <v>0</v>
      </c>
      <c r="C5">
        <v>9</v>
      </c>
      <c r="D5">
        <v>777</v>
      </c>
      <c r="E5">
        <v>12263</v>
      </c>
      <c r="F5">
        <v>85762</v>
      </c>
      <c r="H5">
        <f>B3/A3*15380937</f>
        <v>1.3644564513634396</v>
      </c>
      <c r="I5">
        <f>C3/A3*15380937/224</f>
        <v>1.0416163088533401</v>
      </c>
      <c r="J5">
        <f>D3/A3*15380937/10416</f>
        <v>1.0841245767553596</v>
      </c>
      <c r="K5">
        <f>E3/A3*15380937/173600</f>
        <v>1.0029933883349074</v>
      </c>
      <c r="L5">
        <f>F3/A3*15380937/1258600</f>
        <v>1.0024087839002993</v>
      </c>
    </row>
    <row r="6" spans="1:6" ht="12.75">
      <c r="A6">
        <v>818983</v>
      </c>
      <c r="B6">
        <v>0</v>
      </c>
      <c r="C6">
        <v>19</v>
      </c>
      <c r="D6">
        <v>1613</v>
      </c>
      <c r="E6">
        <v>10003</v>
      </c>
      <c r="F6">
        <v>67662</v>
      </c>
    </row>
    <row r="7" spans="1:13" ht="12.75">
      <c r="A7">
        <v>927782</v>
      </c>
      <c r="B7">
        <v>0</v>
      </c>
      <c r="C7">
        <v>16</v>
      </c>
      <c r="D7">
        <v>638</v>
      </c>
      <c r="E7">
        <v>10724</v>
      </c>
      <c r="F7">
        <v>76980</v>
      </c>
      <c r="H7" s="1" t="s">
        <v>4</v>
      </c>
      <c r="I7" s="1"/>
      <c r="J7" s="1"/>
      <c r="K7" s="1"/>
      <c r="L7" s="1"/>
      <c r="M7" s="2"/>
    </row>
    <row r="8" spans="1:13" ht="12.75">
      <c r="A8">
        <v>898801</v>
      </c>
      <c r="B8">
        <v>0</v>
      </c>
      <c r="C8">
        <v>8</v>
      </c>
      <c r="D8">
        <v>458</v>
      </c>
      <c r="E8">
        <v>9123</v>
      </c>
      <c r="F8">
        <v>72144</v>
      </c>
      <c r="H8" s="1" t="s">
        <v>11</v>
      </c>
      <c r="I8" s="1"/>
      <c r="J8" s="1"/>
      <c r="K8" s="1"/>
      <c r="L8" s="1"/>
      <c r="M8" s="2"/>
    </row>
    <row r="9" spans="1:13" ht="12.75">
      <c r="A9">
        <v>901107</v>
      </c>
      <c r="B9">
        <v>0</v>
      </c>
      <c r="C9">
        <v>13</v>
      </c>
      <c r="D9">
        <v>693</v>
      </c>
      <c r="E9">
        <v>11959</v>
      </c>
      <c r="F9">
        <v>83211</v>
      </c>
      <c r="H9" s="2">
        <f>A3</f>
        <v>22545149</v>
      </c>
      <c r="I9" s="2">
        <f>H9</f>
        <v>22545149</v>
      </c>
      <c r="J9" s="2">
        <f>H9</f>
        <v>22545149</v>
      </c>
      <c r="K9" s="2">
        <f>H9</f>
        <v>22545149</v>
      </c>
      <c r="L9" s="2">
        <f>H9</f>
        <v>22545149</v>
      </c>
      <c r="M9" s="2"/>
    </row>
    <row r="10" spans="1:13" ht="12.75">
      <c r="A10">
        <v>932186</v>
      </c>
      <c r="B10">
        <v>0</v>
      </c>
      <c r="C10">
        <v>17</v>
      </c>
      <c r="D10">
        <v>377</v>
      </c>
      <c r="E10">
        <v>8035</v>
      </c>
      <c r="F10">
        <v>65481</v>
      </c>
      <c r="H10" s="2"/>
      <c r="I10" s="2"/>
      <c r="J10" s="2"/>
      <c r="K10" s="2"/>
      <c r="L10" s="2"/>
      <c r="M10" s="2"/>
    </row>
    <row r="11" spans="1:13" ht="12.75">
      <c r="A11">
        <v>983234</v>
      </c>
      <c r="B11">
        <v>0</v>
      </c>
      <c r="C11">
        <v>14</v>
      </c>
      <c r="D11">
        <v>843</v>
      </c>
      <c r="E11">
        <v>11216</v>
      </c>
      <c r="F11">
        <v>78086</v>
      </c>
      <c r="H11" s="3">
        <v>7</v>
      </c>
      <c r="I11" s="3">
        <v>6</v>
      </c>
      <c r="J11" s="3">
        <v>5</v>
      </c>
      <c r="K11" s="3">
        <v>4</v>
      </c>
      <c r="L11" s="3">
        <v>3</v>
      </c>
      <c r="M11" s="2"/>
    </row>
    <row r="12" spans="1:13" ht="12.75">
      <c r="A12">
        <v>1029064</v>
      </c>
      <c r="B12">
        <v>0</v>
      </c>
      <c r="C12">
        <v>17</v>
      </c>
      <c r="D12">
        <v>722</v>
      </c>
      <c r="E12">
        <v>12110</v>
      </c>
      <c r="F12">
        <v>90264</v>
      </c>
      <c r="H12" s="1" t="s">
        <v>2</v>
      </c>
      <c r="I12" s="1"/>
      <c r="J12" s="1"/>
      <c r="K12" s="1"/>
      <c r="L12" s="1"/>
      <c r="M12" s="4"/>
    </row>
    <row r="13" spans="1:13" ht="12.75">
      <c r="A13">
        <v>942557</v>
      </c>
      <c r="B13">
        <v>0</v>
      </c>
      <c r="C13">
        <v>13</v>
      </c>
      <c r="D13">
        <v>573</v>
      </c>
      <c r="E13">
        <v>9556</v>
      </c>
      <c r="F13">
        <v>69695</v>
      </c>
      <c r="H13" s="2">
        <v>15380937</v>
      </c>
      <c r="I13" s="2">
        <v>3262623</v>
      </c>
      <c r="J13" s="2">
        <v>575757</v>
      </c>
      <c r="K13" s="2">
        <v>82251</v>
      </c>
      <c r="L13" s="2">
        <v>9139</v>
      </c>
      <c r="M13" s="3" t="s">
        <v>12</v>
      </c>
    </row>
    <row r="14" spans="1:13" ht="12.75">
      <c r="A14">
        <v>977460</v>
      </c>
      <c r="B14">
        <v>0</v>
      </c>
      <c r="C14">
        <v>9</v>
      </c>
      <c r="D14">
        <v>520</v>
      </c>
      <c r="E14">
        <v>9496</v>
      </c>
      <c r="F14">
        <v>75515</v>
      </c>
      <c r="H14" s="3" t="s">
        <v>6</v>
      </c>
      <c r="I14" s="3" t="s">
        <v>7</v>
      </c>
      <c r="J14" s="3" t="s">
        <v>8</v>
      </c>
      <c r="K14" s="3" t="s">
        <v>9</v>
      </c>
      <c r="L14" s="3" t="s">
        <v>10</v>
      </c>
      <c r="M14" s="2"/>
    </row>
    <row r="15" spans="1:13" ht="12.75">
      <c r="A15">
        <v>1052718</v>
      </c>
      <c r="B15">
        <v>2</v>
      </c>
      <c r="C15">
        <v>30</v>
      </c>
      <c r="D15">
        <v>1156</v>
      </c>
      <c r="E15">
        <v>16359</v>
      </c>
      <c r="F15">
        <v>104277</v>
      </c>
      <c r="H15" s="2">
        <f>1/H13</f>
        <v>6.501554489170588E-08</v>
      </c>
      <c r="I15" s="2">
        <f>1/I13</f>
        <v>3.065018544894706E-07</v>
      </c>
      <c r="J15" s="2">
        <f>1/J13</f>
        <v>1.736843842107E-06</v>
      </c>
      <c r="K15" s="2">
        <f>1/K13</f>
        <v>1.2157906894749E-05</v>
      </c>
      <c r="L15" s="2">
        <f>1/L13</f>
        <v>0.000109421162052741</v>
      </c>
      <c r="M15" s="2"/>
    </row>
    <row r="16" spans="1:13" ht="12.75">
      <c r="A16">
        <v>725864</v>
      </c>
      <c r="B16">
        <v>0</v>
      </c>
      <c r="C16">
        <v>8</v>
      </c>
      <c r="D16">
        <v>449</v>
      </c>
      <c r="E16">
        <v>7374</v>
      </c>
      <c r="F16">
        <v>57144</v>
      </c>
      <c r="H16" s="2"/>
      <c r="I16" s="2"/>
      <c r="J16" s="2"/>
      <c r="K16" s="2"/>
      <c r="L16" s="2"/>
      <c r="M16" s="2"/>
    </row>
    <row r="17" spans="1:13" ht="12.75">
      <c r="A17">
        <v>642101</v>
      </c>
      <c r="B17">
        <v>0</v>
      </c>
      <c r="C17">
        <v>17</v>
      </c>
      <c r="D17">
        <v>477</v>
      </c>
      <c r="E17">
        <v>6728</v>
      </c>
      <c r="F17">
        <v>48428</v>
      </c>
      <c r="H17" s="1" t="s">
        <v>5</v>
      </c>
      <c r="I17" s="1"/>
      <c r="J17" s="1"/>
      <c r="K17" s="1"/>
      <c r="L17" s="1"/>
      <c r="M17" s="2"/>
    </row>
    <row r="18" spans="1:13" ht="12.75">
      <c r="A18">
        <v>747358</v>
      </c>
      <c r="B18">
        <v>0</v>
      </c>
      <c r="C18">
        <v>12</v>
      </c>
      <c r="D18">
        <v>306</v>
      </c>
      <c r="E18">
        <v>6327</v>
      </c>
      <c r="F18">
        <v>52503</v>
      </c>
      <c r="H18" s="2">
        <f>B3</f>
        <v>2</v>
      </c>
      <c r="I18" s="2">
        <f>C3</f>
        <v>342</v>
      </c>
      <c r="J18" s="2">
        <f>D3</f>
        <v>16552</v>
      </c>
      <c r="K18" s="2">
        <f>E3</f>
        <v>255222</v>
      </c>
      <c r="L18" s="2">
        <f>F3</f>
        <v>1849281</v>
      </c>
      <c r="M18" s="2"/>
    </row>
    <row r="19" spans="1:13" ht="12.75">
      <c r="A19">
        <v>722630</v>
      </c>
      <c r="B19">
        <v>0</v>
      </c>
      <c r="C19">
        <v>24</v>
      </c>
      <c r="D19">
        <v>988</v>
      </c>
      <c r="E19">
        <v>13399</v>
      </c>
      <c r="F19">
        <v>76699</v>
      </c>
      <c r="H19" s="3"/>
      <c r="I19" s="3"/>
      <c r="J19" s="3"/>
      <c r="K19" s="3"/>
      <c r="L19" s="3"/>
      <c r="M19" s="2"/>
    </row>
    <row r="20" spans="1:13" ht="12.75">
      <c r="A20">
        <v>776435</v>
      </c>
      <c r="B20">
        <v>0</v>
      </c>
      <c r="C20">
        <v>7</v>
      </c>
      <c r="D20">
        <v>388</v>
      </c>
      <c r="E20">
        <v>6740</v>
      </c>
      <c r="F20">
        <v>53479</v>
      </c>
      <c r="H20" s="1" t="s">
        <v>16</v>
      </c>
      <c r="I20" s="1"/>
      <c r="J20" s="1"/>
      <c r="K20" s="1"/>
      <c r="L20" s="1"/>
      <c r="M20" s="2"/>
    </row>
    <row r="21" spans="1:13" ht="12.75">
      <c r="A21">
        <v>730743</v>
      </c>
      <c r="B21">
        <v>0</v>
      </c>
      <c r="C21">
        <v>8</v>
      </c>
      <c r="D21">
        <v>468</v>
      </c>
      <c r="E21">
        <v>7436</v>
      </c>
      <c r="F21">
        <v>56004</v>
      </c>
      <c r="H21" s="3" t="s">
        <v>17</v>
      </c>
      <c r="I21" s="3" t="s">
        <v>18</v>
      </c>
      <c r="J21" s="3" t="s">
        <v>19</v>
      </c>
      <c r="K21" s="3" t="s">
        <v>20</v>
      </c>
      <c r="L21" s="3" t="s">
        <v>21</v>
      </c>
      <c r="M21" s="2"/>
    </row>
    <row r="22" spans="1:13" ht="12.75">
      <c r="A22">
        <v>735900</v>
      </c>
      <c r="B22">
        <v>0</v>
      </c>
      <c r="C22">
        <v>11</v>
      </c>
      <c r="D22">
        <v>581</v>
      </c>
      <c r="E22">
        <v>9085</v>
      </c>
      <c r="F22">
        <v>63306</v>
      </c>
      <c r="H22" s="2">
        <f>H9*H15</f>
        <v>1.4657851468996979</v>
      </c>
      <c r="I22" s="2">
        <f>I9*I15</f>
        <v>6.910129978241433</v>
      </c>
      <c r="J22" s="2">
        <f>J9*J15</f>
        <v>39.157403210034786</v>
      </c>
      <c r="K22" s="2">
        <f>K9*K15</f>
        <v>274.1018224702435</v>
      </c>
      <c r="L22" s="2">
        <f>L9*L15</f>
        <v>2466.9164022321916</v>
      </c>
      <c r="M22" s="2"/>
    </row>
    <row r="23" spans="1:13" ht="12.75">
      <c r="A23">
        <v>686739</v>
      </c>
      <c r="B23">
        <v>0</v>
      </c>
      <c r="C23">
        <v>11</v>
      </c>
      <c r="D23">
        <v>417</v>
      </c>
      <c r="E23">
        <v>7212</v>
      </c>
      <c r="F23">
        <v>56226</v>
      </c>
      <c r="H23" s="2"/>
      <c r="I23" s="2"/>
      <c r="J23" s="2"/>
      <c r="K23" s="2"/>
      <c r="L23" s="2"/>
      <c r="M23" s="2"/>
    </row>
    <row r="24" spans="1:13" ht="12.75">
      <c r="A24">
        <v>750285</v>
      </c>
      <c r="B24">
        <v>0</v>
      </c>
      <c r="C24">
        <v>13</v>
      </c>
      <c r="D24">
        <v>671</v>
      </c>
      <c r="E24">
        <v>10395</v>
      </c>
      <c r="F24">
        <v>71318</v>
      </c>
      <c r="H24" s="1" t="s">
        <v>13</v>
      </c>
      <c r="I24" s="1"/>
      <c r="J24" s="1"/>
      <c r="K24" s="1"/>
      <c r="L24" s="1"/>
      <c r="M24" s="2"/>
    </row>
    <row r="25" spans="1:13" ht="12.75">
      <c r="A25">
        <v>697323</v>
      </c>
      <c r="B25">
        <v>0</v>
      </c>
      <c r="C25">
        <v>12</v>
      </c>
      <c r="D25">
        <v>421</v>
      </c>
      <c r="E25">
        <v>6875</v>
      </c>
      <c r="F25">
        <v>50531</v>
      </c>
      <c r="H25" s="2">
        <f>H18-H22</f>
        <v>0.5342148531003021</v>
      </c>
      <c r="I25" s="2">
        <f>I18-I22</f>
        <v>335.08987002175854</v>
      </c>
      <c r="J25" s="2">
        <f>J18-J22</f>
        <v>16512.842596789964</v>
      </c>
      <c r="K25" s="2">
        <f>K18-K22</f>
        <v>254947.89817752974</v>
      </c>
      <c r="L25" s="2">
        <f>L18-L22</f>
        <v>1846814.0835977679</v>
      </c>
      <c r="M25" s="2"/>
    </row>
    <row r="26" spans="1:13" ht="12.75">
      <c r="A26">
        <v>699211</v>
      </c>
      <c r="B26">
        <v>0</v>
      </c>
      <c r="C26">
        <v>10</v>
      </c>
      <c r="D26">
        <v>281</v>
      </c>
      <c r="E26">
        <v>6367</v>
      </c>
      <c r="F26">
        <v>52342</v>
      </c>
      <c r="H26" s="2"/>
      <c r="I26" s="2"/>
      <c r="J26" s="2"/>
      <c r="K26" s="2"/>
      <c r="L26" s="2"/>
      <c r="M26" s="2"/>
    </row>
    <row r="27" spans="1:13" ht="12.75">
      <c r="A27">
        <v>665114</v>
      </c>
      <c r="B27">
        <v>0</v>
      </c>
      <c r="C27">
        <v>8</v>
      </c>
      <c r="D27">
        <v>477</v>
      </c>
      <c r="E27">
        <v>7385</v>
      </c>
      <c r="F27">
        <v>53947</v>
      </c>
      <c r="H27" s="1" t="s">
        <v>14</v>
      </c>
      <c r="I27" s="1"/>
      <c r="J27" s="1"/>
      <c r="K27" s="1"/>
      <c r="L27" s="1"/>
      <c r="M27" s="2"/>
    </row>
    <row r="28" spans="1:13" ht="12.75">
      <c r="A28">
        <v>693000</v>
      </c>
      <c r="B28">
        <v>0</v>
      </c>
      <c r="C28">
        <v>3</v>
      </c>
      <c r="D28">
        <v>295</v>
      </c>
      <c r="E28">
        <v>6216</v>
      </c>
      <c r="F28">
        <v>52602</v>
      </c>
      <c r="H28" s="2">
        <f>H25*H25</f>
        <v>0.2853855092729774</v>
      </c>
      <c r="I28" s="2">
        <f>I25*I25</f>
        <v>112285.22099119904</v>
      </c>
      <c r="J28" s="2">
        <f>J25*J25</f>
        <v>272673970.62636113</v>
      </c>
      <c r="K28" s="2">
        <f>K25*K25</f>
        <v>64998430785.140076</v>
      </c>
      <c r="L28" s="2">
        <f>L25*L25</f>
        <v>3410722259375.063</v>
      </c>
      <c r="M28" s="2"/>
    </row>
    <row r="29" spans="1:13" ht="12.75">
      <c r="A29">
        <v>685334</v>
      </c>
      <c r="B29">
        <v>0</v>
      </c>
      <c r="C29">
        <v>5</v>
      </c>
      <c r="D29">
        <v>364</v>
      </c>
      <c r="E29">
        <v>7389</v>
      </c>
      <c r="F29">
        <v>55370</v>
      </c>
      <c r="H29" s="2"/>
      <c r="I29" s="2"/>
      <c r="J29" s="2"/>
      <c r="K29" s="2"/>
      <c r="L29" s="2"/>
      <c r="M29" s="2"/>
    </row>
    <row r="30" spans="1:13" ht="12.75">
      <c r="A30">
        <v>732087</v>
      </c>
      <c r="B30">
        <v>0</v>
      </c>
      <c r="C30">
        <v>6</v>
      </c>
      <c r="D30">
        <v>451</v>
      </c>
      <c r="E30">
        <v>7816</v>
      </c>
      <c r="F30">
        <v>55207</v>
      </c>
      <c r="H30" s="1" t="s">
        <v>15</v>
      </c>
      <c r="I30" s="1"/>
      <c r="J30" s="1"/>
      <c r="K30" s="1"/>
      <c r="L30" s="1"/>
      <c r="M30" s="5" t="s">
        <v>3</v>
      </c>
    </row>
    <row r="31" spans="1:13" ht="12.75">
      <c r="A31">
        <v>698661</v>
      </c>
      <c r="B31">
        <v>0</v>
      </c>
      <c r="C31">
        <v>12</v>
      </c>
      <c r="D31">
        <v>561</v>
      </c>
      <c r="E31">
        <v>9221</v>
      </c>
      <c r="F31">
        <v>63777</v>
      </c>
      <c r="H31" s="2">
        <f>H28/H22</f>
        <v>0.19469804962657739</v>
      </c>
      <c r="I31" s="2">
        <f>I28/I22</f>
        <v>16249.364533628444</v>
      </c>
      <c r="J31" s="2">
        <f>J28/J22</f>
        <v>6963535.5839041835</v>
      </c>
      <c r="K31" s="2">
        <f>K28/K22</f>
        <v>237132428.37776572</v>
      </c>
      <c r="L31" s="2">
        <f>L28/L22</f>
        <v>1382585261.6200807</v>
      </c>
      <c r="M31" s="2">
        <f>SUM(H31:L31)</f>
        <v>1626697475.1409824</v>
      </c>
    </row>
    <row r="32" spans="1:6" ht="12.75">
      <c r="A32">
        <v>776099</v>
      </c>
      <c r="B32">
        <v>0</v>
      </c>
      <c r="C32">
        <v>10</v>
      </c>
      <c r="D32">
        <v>587</v>
      </c>
      <c r="E32">
        <v>8413</v>
      </c>
      <c r="F32">
        <v>61321</v>
      </c>
    </row>
  </sheetData>
  <sheetProtection selectLockedCells="1" selectUnlockedCells="1"/>
  <mergeCells count="8">
    <mergeCell ref="H8:L8"/>
    <mergeCell ref="H7:L7"/>
    <mergeCell ref="H24:L24"/>
    <mergeCell ref="H27:L27"/>
    <mergeCell ref="H12:L12"/>
    <mergeCell ref="H17:L17"/>
    <mergeCell ref="H30:L30"/>
    <mergeCell ref="H20:L20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