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1640" activeTab="0"/>
  </bookViews>
  <sheets>
    <sheet name="Sheet1" sheetId="1" r:id="rId1"/>
  </sheets>
  <definedNames>
    <definedName name="DD_kraj">'Sheet1'!$K1</definedName>
    <definedName name="DD_poč">'Sheet1'!$G1</definedName>
    <definedName name="EoMM_poč">(ZAPOSLENJE="Povezano")*30+(ZAPOSLENJE="Po prekidu")*DAY(DATE(YEAR('Sheet1'!$O1),MONTH('Sheet1'!$O1)+1,1)-1)</definedName>
    <definedName name="JEDAN">(DAY('Sheet1'!$O1)&lt;31)*(ZAPOSLENJE="Povezano")+--(ZAPOSLENJE="Po prekidu")</definedName>
    <definedName name="MM_kraj">'Sheet1'!$L1</definedName>
    <definedName name="MM_poč">'Sheet1'!$H1</definedName>
    <definedName name="OPT">'Sheet1'!$U$2</definedName>
    <definedName name="REZULTAT">"= "&amp;'Sheet1'!$Z1&amp;"      = "&amp;MOD('Sheet1'!$Z1,30)</definedName>
    <definedName name="ZAPOSLENJE">'Sheet1'!$AA$9</definedName>
  </definedNames>
  <calcPr fullCalcOnLoad="1"/>
</workbook>
</file>

<file path=xl/sharedStrings.xml><?xml version="1.0" encoding="utf-8"?>
<sst xmlns="http://schemas.openxmlformats.org/spreadsheetml/2006/main" count="154" uniqueCount="34">
  <si>
    <t>1..31</t>
  </si>
  <si>
    <t>D</t>
  </si>
  <si>
    <t>1..30</t>
  </si>
  <si>
    <t>1..28</t>
  </si>
  <si>
    <t>1..29</t>
  </si>
  <si>
    <t>1..1</t>
  </si>
  <si>
    <t>kraj</t>
  </si>
  <si>
    <t>MM_poč.</t>
  </si>
  <si>
    <t>MM_kraj</t>
  </si>
  <si>
    <t>DD..DD</t>
  </si>
  <si>
    <t>GG..GG</t>
  </si>
  <si>
    <t>31..29</t>
  </si>
  <si>
    <t>31..30</t>
  </si>
  <si>
    <t>feb:28|29</t>
  </si>
  <si>
    <t>feb</t>
  </si>
  <si>
    <t>&lt;- [isti]</t>
  </si>
  <si>
    <t>R</t>
  </si>
  <si>
    <t>28..29</t>
  </si>
  <si>
    <t>28..27</t>
  </si>
  <si>
    <t>5..4</t>
  </si>
  <si>
    <t>poč</t>
  </si>
  <si>
    <t>mm</t>
  </si>
  <si>
    <t>dd</t>
  </si>
  <si>
    <t>gg</t>
  </si>
  <si>
    <t>DATEDIF(+1)</t>
  </si>
  <si>
    <t>Regularni</t>
  </si>
  <si>
    <t>Duži</t>
  </si>
  <si>
    <t>Prestupna [366]</t>
  </si>
  <si>
    <t>Prosta [365]</t>
  </si>
  <si>
    <t>iz Proste u Prestupnu</t>
  </si>
  <si>
    <t>DAYS360(+1)</t>
  </si>
  <si>
    <t>Po prekidu</t>
  </si>
  <si>
    <t>alternativno {dd}</t>
  </si>
  <si>
    <t>alt.2 {dd}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</si>
</sst>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0"/>
    <numFmt numFmtId="165" formatCode="00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2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6" borderId="0" xfId="0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/>
    </xf>
    <xf numFmtId="0" fontId="0" fillId="6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right" inden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right" indent="1"/>
    </xf>
    <xf numFmtId="0" fontId="2" fillId="0" borderId="23" xfId="0" applyFont="1" applyBorder="1" applyAlignment="1">
      <alignment horizontal="right" vertical="center" indent="1"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7</xdr:row>
      <xdr:rowOff>57150</xdr:rowOff>
    </xdr:from>
    <xdr:ext cx="1228725" cy="381000"/>
    <xdr:grpSp>
      <xdr:nvGrpSpPr>
        <xdr:cNvPr id="1" name="Group 22"/>
        <xdr:cNvGrpSpPr>
          <a:grpSpLocks/>
        </xdr:cNvGrpSpPr>
      </xdr:nvGrpSpPr>
      <xdr:grpSpPr>
        <a:xfrm>
          <a:off x="7696200" y="1276350"/>
          <a:ext cx="1228725" cy="381000"/>
          <a:chOff x="808" y="133"/>
          <a:chExt cx="129" cy="40"/>
        </a:xfrm>
        <a:solidFill>
          <a:srgbClr val="FFFFFF"/>
        </a:solidFill>
      </xdr:grpSpPr>
      <xdr:grpSp>
        <xdr:nvGrpSpPr>
          <xdr:cNvPr id="3" name="Group 21"/>
          <xdr:cNvGrpSpPr>
            <a:grpSpLocks/>
          </xdr:cNvGrpSpPr>
        </xdr:nvGrpSpPr>
        <xdr:grpSpPr>
          <a:xfrm>
            <a:off x="810" y="144"/>
            <a:ext cx="123" cy="23"/>
            <a:chOff x="813" y="144"/>
            <a:chExt cx="123" cy="23"/>
          </a:xfrm>
          <a:solidFill>
            <a:srgbClr val="FFFFFF"/>
          </a:solidFill>
        </xdr:grpSpPr>
      </xdr:grpSp>
    </xdr:grp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9" sqref="AA9"/>
    </sheetView>
  </sheetViews>
  <sheetFormatPr defaultColWidth="9.140625" defaultRowHeight="12.75"/>
  <cols>
    <col min="1" max="1" width="3.421875" style="0" customWidth="1"/>
    <col min="2" max="2" width="13.57421875" style="0" bestFit="1" customWidth="1"/>
    <col min="3" max="3" width="8.7109375" style="0" bestFit="1" customWidth="1"/>
    <col min="4" max="4" width="8.57421875" style="0" bestFit="1" customWidth="1"/>
    <col min="5" max="5" width="7.28125" style="0" bestFit="1" customWidth="1"/>
    <col min="6" max="6" width="5.7109375" style="0" customWidth="1"/>
    <col min="7" max="8" width="2.7109375" style="0" customWidth="1"/>
    <col min="9" max="9" width="4.7109375" style="0" customWidth="1"/>
    <col min="10" max="10" width="1.57421875" style="0" customWidth="1"/>
    <col min="11" max="12" width="2.7109375" style="0" customWidth="1"/>
    <col min="13" max="13" width="4.7109375" style="0" customWidth="1"/>
    <col min="14" max="14" width="2.8515625" style="0" customWidth="1"/>
    <col min="15" max="16" width="10.7109375" style="0" customWidth="1"/>
    <col min="17" max="17" width="5.7109375" style="0" customWidth="1"/>
    <col min="18" max="20" width="4.28125" style="0" customWidth="1"/>
    <col min="21" max="21" width="3.421875" style="0" customWidth="1"/>
    <col min="22" max="24" width="4.28125" style="0" customWidth="1"/>
    <col min="25" max="25" width="5.421875" style="0" customWidth="1"/>
    <col min="26" max="26" width="18.421875" style="0" bestFit="1" customWidth="1"/>
    <col min="27" max="27" width="11.8515625" style="0" bestFit="1" customWidth="1"/>
    <col min="28" max="28" width="10.8515625" style="0" customWidth="1"/>
    <col min="30" max="32" width="10.140625" style="0" customWidth="1"/>
    <col min="33" max="33" width="5.7109375" style="0" customWidth="1"/>
  </cols>
  <sheetData>
    <row r="1" spans="18:28" ht="15.75" thickBot="1">
      <c r="R1" s="9" t="s">
        <v>24</v>
      </c>
      <c r="S1" s="10"/>
      <c r="T1" s="11"/>
      <c r="V1" s="9" t="s">
        <v>30</v>
      </c>
      <c r="W1" s="10"/>
      <c r="X1" s="11"/>
      <c r="Z1" s="42" t="s">
        <v>32</v>
      </c>
      <c r="AA1" s="42"/>
      <c r="AB1" s="42" t="s">
        <v>33</v>
      </c>
    </row>
    <row r="2" spans="1:32" s="12" customFormat="1" ht="16.5" customHeight="1">
      <c r="A2" s="13"/>
      <c r="B2" s="2" t="s">
        <v>10</v>
      </c>
      <c r="C2" s="3" t="s">
        <v>7</v>
      </c>
      <c r="D2" s="3" t="s">
        <v>8</v>
      </c>
      <c r="E2" s="2" t="s">
        <v>9</v>
      </c>
      <c r="G2" s="26" t="s">
        <v>20</v>
      </c>
      <c r="H2" s="27"/>
      <c r="I2" s="28"/>
      <c r="K2" s="26" t="s">
        <v>6</v>
      </c>
      <c r="L2" s="27"/>
      <c r="M2" s="28"/>
      <c r="O2" s="14" t="s">
        <v>20</v>
      </c>
      <c r="P2" s="14" t="s">
        <v>6</v>
      </c>
      <c r="R2" s="15" t="s">
        <v>23</v>
      </c>
      <c r="S2" s="16" t="s">
        <v>21</v>
      </c>
      <c r="T2" s="17" t="s">
        <v>22</v>
      </c>
      <c r="U2" s="30">
        <v>2</v>
      </c>
      <c r="V2" s="15" t="s">
        <v>23</v>
      </c>
      <c r="W2" s="16" t="s">
        <v>21</v>
      </c>
      <c r="X2" s="17" t="s">
        <v>22</v>
      </c>
      <c r="Y2" s="13"/>
      <c r="Z2" s="36"/>
      <c r="AA2" s="37"/>
      <c r="AB2" s="41"/>
      <c r="AD2" s="19" t="s">
        <v>13</v>
      </c>
      <c r="AE2" s="19" t="s">
        <v>25</v>
      </c>
      <c r="AF2" s="19" t="s">
        <v>26</v>
      </c>
    </row>
    <row r="3" spans="7:32" ht="12.75">
      <c r="G3" s="5">
        <v>16</v>
      </c>
      <c r="H3" s="5">
        <v>6</v>
      </c>
      <c r="I3" s="6">
        <v>1988</v>
      </c>
      <c r="K3" s="5">
        <v>7</v>
      </c>
      <c r="L3" s="5">
        <v>7</v>
      </c>
      <c r="M3" s="5">
        <v>1993</v>
      </c>
      <c r="O3" s="7">
        <f>DATE(I3,H3,G3)</f>
        <v>32310</v>
      </c>
      <c r="P3" s="7">
        <f>DATE(M3,L3,K3)</f>
        <v>34157</v>
      </c>
      <c r="R3" s="6">
        <f>(OPT=1)*DATEDIF(O3-1,P3,"y")+(OPT=2)*DATEDIF(O3,P3+1,"y")+(OPT=3)*(DATEDIF(O3,P3,"y"))</f>
        <v>5</v>
      </c>
      <c r="S3" s="6">
        <f>(OPT=1)*DATEDIF(O3-1,P3,"ym")+(OPT=2)*DATEDIF(O3,P3+1,"ym")+(OPT=3)*(DATEDIF(O3,P3,"ym"))</f>
        <v>0</v>
      </c>
      <c r="T3" s="31">
        <f>(OPT=1)*DATEDIF(O3-1,P3,"md")+(OPT=2)*DATEDIF(O3,P3+1,"md")+(OPT=3)*(1+DATEDIF(O3,P3,"md"))</f>
        <v>22</v>
      </c>
      <c r="V3" s="32">
        <f>(OPT=1)*INT(DAYS360(O3-1,P3)/12/30)+(OPT=2)*INT(DAYS360(O3,P3+1)/12/30)+(OPT=3)*INT((1+DAYS360(O3,P3))/12/30)</f>
        <v>5</v>
      </c>
      <c r="W3" s="32">
        <f>(OPT=1)*MOD(INT(DAYS360(O3-1,P3)/30),12)+(OPT=2)*MOD(INT(DAYS360(O3,P3+1)/30),12)+(OPT=3)*MOD(INT((1+DAYS360(O3,P3))/30),12)</f>
        <v>0</v>
      </c>
      <c r="X3" s="32">
        <f>(OPT=1)*MOD(DAYS360(O3-1,P3),30)+(OPT=2)*MOD(DAYS360(O3,P3+1),30)+(OPT=3)*MOD(1+DAYS360(O3,P3),30)</f>
        <v>22</v>
      </c>
      <c r="Z3" s="38" t="str">
        <f>"ABS("&amp;(ZAPOSLENJE="Povezano")*30+(ZAPOSLENJE="Po prekidu")*DAY(DATE(YEAR($O3),MM_poč+1,1)-1)&amp;"-"&amp;DD_poč&amp;") +"&amp;JEDAN&amp;" +("&amp;DD_kraj&amp;")"</f>
        <v>ABS(30-16) +1 +(7)</v>
      </c>
      <c r="AA3" s="39" t="str">
        <f>REZULTAT</f>
        <v>= 22      = 22</v>
      </c>
      <c r="AB3" s="40">
        <f>IF(MM_poč=MM_kraj,IF(DD_poč&gt;DD_kraj,MOD(EoMM_poč-DD_poč+1+DD_kraj,EoMM_poč),MOD(DD_kraj-DD_poč+1,EoMM_poč)),IF(DD_poč&gt;DD_kraj,MOD(ABS(30-DD_poč)+--(DD_poč&lt;31)+DD_kraj,30),MOD(DD_kraj-DD_poč+1,30)))</f>
        <v>22</v>
      </c>
      <c r="AD3">
        <v>2</v>
      </c>
      <c r="AE3">
        <v>4</v>
      </c>
      <c r="AF3">
        <v>12</v>
      </c>
    </row>
    <row r="4" spans="7:32" ht="12.75">
      <c r="G4" s="5">
        <v>28</v>
      </c>
      <c r="H4" s="5">
        <v>5</v>
      </c>
      <c r="I4" s="6">
        <v>1997</v>
      </c>
      <c r="K4" s="5">
        <v>14</v>
      </c>
      <c r="L4" s="5">
        <v>3</v>
      </c>
      <c r="M4" s="5">
        <v>2002</v>
      </c>
      <c r="O4" s="7">
        <f>DATE(I4,H4,G4)</f>
        <v>35578</v>
      </c>
      <c r="P4" s="7">
        <f>DATE(M4,L4,K4)</f>
        <v>37329</v>
      </c>
      <c r="R4" s="6">
        <f>(OPT=1)*DATEDIF(O4-1,P4,"y")+(OPT=2)*DATEDIF(O4,P4+1,"y")+(OPT=3)*(DATEDIF(O4,P4,"y"))</f>
        <v>4</v>
      </c>
      <c r="S4" s="6">
        <f>(OPT=1)*DATEDIF(O4-1,P4,"ym")+(OPT=2)*DATEDIF(O4,P4+1,"ym")+(OPT=3)*(DATEDIF(O4,P4,"ym"))</f>
        <v>9</v>
      </c>
      <c r="T4" s="31">
        <f>(OPT=1)*DATEDIF(O4-1,P4,"md")+(OPT=2)*DATEDIF(O4,P4+1,"md")+(OPT=3)*(1+DATEDIF(O4,P4,"md"))</f>
        <v>15</v>
      </c>
      <c r="V4" s="32">
        <f>(OPT=1)*INT(DAYS360(O4-1,P4)/12/30)+(OPT=2)*INT(DAYS360(O4,P4+1)/12/30)+(OPT=3)*INT((1+DAYS360(O4,P4))/12/30)</f>
        <v>4</v>
      </c>
      <c r="W4" s="32">
        <f>(OPT=1)*MOD(INT(DAYS360(O4-1,P4)/30),12)+(OPT=2)*MOD(INT(DAYS360(O4,P4+1)/30),12)+(OPT=3)*MOD(INT((1+DAYS360(O4,P4))/30),12)</f>
        <v>9</v>
      </c>
      <c r="X4" s="32">
        <f>(OPT=1)*MOD(DAYS360(O4-1,P4),30)+(OPT=2)*MOD(DAYS360(O4,P4+1),30)+(OPT=3)*MOD(1+DAYS360(O4,P4),30)</f>
        <v>17</v>
      </c>
      <c r="Z4" s="38" t="str">
        <f>"ABS("&amp;(ZAPOSLENJE="Povezano")*30+(ZAPOSLENJE="Po prekidu")*DAY(DATE(YEAR($O4),MONTH($O4)+1,1)-1)&amp;"-"&amp;DAY($O4)&amp;") +"&amp;JEDAN&amp;" +("&amp;DAY($P4)&amp;")"</f>
        <v>ABS(31-28) +1 +(14)</v>
      </c>
      <c r="AA4" s="39" t="str">
        <f>REZULTAT</f>
        <v>= 18      = 18</v>
      </c>
      <c r="AB4" s="40">
        <f>IF(MM_poč=MM_kraj,IF(DD_poč&gt;DD_kraj,MOD(EoMM_poč-DD_poč+1+DD_kraj,EoMM_poč),MOD(DD_kraj-DD_poč+1,EoMM_poč)),IF(DD_poč&gt;DD_kraj,MOD(ABS(30-DD_poč)+--(DD_poč&lt;31)+DD_kraj,30),MOD(DD_kraj-DD_poč+1,30)))</f>
        <v>17</v>
      </c>
      <c r="AE4">
        <v>6</v>
      </c>
      <c r="AF4">
        <v>1</v>
      </c>
    </row>
    <row r="5" spans="7:32" ht="12.75">
      <c r="G5" s="5">
        <v>1</v>
      </c>
      <c r="H5" s="5">
        <v>1</v>
      </c>
      <c r="I5" s="6">
        <v>1987</v>
      </c>
      <c r="K5" s="5">
        <v>31</v>
      </c>
      <c r="L5" s="5">
        <v>12</v>
      </c>
      <c r="M5" s="5">
        <v>1992</v>
      </c>
      <c r="O5" s="7">
        <f>DATE(I5,H5,G5)</f>
        <v>31778</v>
      </c>
      <c r="P5" s="7">
        <f>DATE(M5,L5,K5)</f>
        <v>33969</v>
      </c>
      <c r="R5" s="6">
        <f>(OPT=1)*DATEDIF(O5-1,P5,"y")+(OPT=2)*DATEDIF(O5,P5+1,"y")+(OPT=3)*(DATEDIF(O5,P5,"y"))</f>
        <v>6</v>
      </c>
      <c r="S5" s="6">
        <f>(OPT=1)*DATEDIF(O5-1,P5,"ym")+(OPT=2)*DATEDIF(O5,P5+1,"ym")+(OPT=3)*(DATEDIF(O5,P5,"ym"))</f>
        <v>0</v>
      </c>
      <c r="T5" s="31">
        <f>(OPT=1)*DATEDIF(O5-1,P5,"md")+(OPT=2)*DATEDIF(O5,P5+1,"md")+(OPT=3)*(1+DATEDIF(O5,P5,"md"))</f>
        <v>0</v>
      </c>
      <c r="V5" s="32">
        <f>(OPT=1)*INT(DAYS360(O5-1,P5)/12/30)+(OPT=2)*INT(DAYS360(O5,P5+1)/12/30)+(OPT=3)*INT((1+DAYS360(O5,P5))/12/30)</f>
        <v>6</v>
      </c>
      <c r="W5" s="32">
        <f>(OPT=1)*MOD(INT(DAYS360(O5-1,P5)/30),12)+(OPT=2)*MOD(INT(DAYS360(O5,P5+1)/30),12)+(OPT=3)*MOD(INT((1+DAYS360(O5,P5))/30),12)</f>
        <v>0</v>
      </c>
      <c r="X5" s="32">
        <f>(OPT=1)*MOD(DAYS360(O5-1,P5),30)+(OPT=2)*MOD(DAYS360(O5,P5+1),30)+(OPT=3)*MOD(1+DAYS360(O5,P5),30)</f>
        <v>0</v>
      </c>
      <c r="Z5" s="38" t="str">
        <f>"ABS("&amp;(ZAPOSLENJE="Povezano")*30+(ZAPOSLENJE="Po prekidu")*DAY(DATE(YEAR($O5),MONTH($O5)+1,1)-1)&amp;"-"&amp;DAY($O5)&amp;") +"&amp;JEDAN&amp;" +("&amp;DAY($P5)&amp;")"</f>
        <v>ABS(31-1) +1 +(31)</v>
      </c>
      <c r="AA5" s="39" t="str">
        <f>REZULTAT</f>
        <v>= 62      = 2</v>
      </c>
      <c r="AB5" s="40">
        <f>IF(MM_poč=MM_kraj,IF(DD_poč&gt;DD_kraj,MOD(EoMM_poč-DD_poč+1+DD_kraj,EoMM_poč),MOD(DD_kraj-DD_poč+1,EoMM_poč)),IF(DD_poč&gt;DD_kraj,MOD(ABS(30-DD_poč)+--(DD_poč&lt;31)+DD_kraj,30),MOD(DD_kraj-DD_poč+1,30)))</f>
        <v>1</v>
      </c>
      <c r="AE5">
        <v>9</v>
      </c>
      <c r="AF5">
        <v>3</v>
      </c>
    </row>
    <row r="6" spans="7:32" ht="12.75">
      <c r="G6" s="5">
        <v>1</v>
      </c>
      <c r="H6" s="5">
        <v>1</v>
      </c>
      <c r="I6" s="6">
        <v>2001</v>
      </c>
      <c r="K6" s="5">
        <v>1</v>
      </c>
      <c r="L6" s="5">
        <v>1</v>
      </c>
      <c r="M6" s="5">
        <v>2001</v>
      </c>
      <c r="O6" s="7">
        <f>DATE(I6,H6,G6)</f>
        <v>36892</v>
      </c>
      <c r="P6" s="7">
        <f>DATE(M6,L6,K6)</f>
        <v>36892</v>
      </c>
      <c r="R6" s="6">
        <f>(OPT=1)*DATEDIF(O6-1,P6,"y")+(OPT=2)*DATEDIF(O6,P6+1,"y")+(OPT=3)*(DATEDIF(O6,P6,"y"))</f>
        <v>0</v>
      </c>
      <c r="S6" s="6">
        <f>(OPT=1)*DATEDIF(O6-1,P6,"ym")+(OPT=2)*DATEDIF(O6,P6+1,"ym")+(OPT=3)*(DATEDIF(O6,P6,"ym"))</f>
        <v>0</v>
      </c>
      <c r="T6" s="31">
        <f>(OPT=1)*DATEDIF(O6-1,P6,"md")+(OPT=2)*DATEDIF(O6,P6+1,"md")+(OPT=3)*(1+DATEDIF(O6,P6,"md"))</f>
        <v>1</v>
      </c>
      <c r="V6" s="32">
        <f>(OPT=1)*INT(DAYS360(O6-1,P6)/12/30)+(OPT=2)*INT(DAYS360(O6,P6+1)/12/30)+(OPT=3)*INT((1+DAYS360(O6,P6))/12/30)</f>
        <v>0</v>
      </c>
      <c r="W6" s="32">
        <f>(OPT=1)*MOD(INT(DAYS360(O6-1,P6)/30),12)+(OPT=2)*MOD(INT(DAYS360(O6,P6+1)/30),12)+(OPT=3)*MOD(INT((1+DAYS360(O6,P6))/30),12)</f>
        <v>0</v>
      </c>
      <c r="X6" s="32">
        <f>(OPT=1)*MOD(DAYS360(O6-1,P6),30)+(OPT=2)*MOD(DAYS360(O6,P6+1),30)+(OPT=3)*MOD(1+DAYS360(O6,P6),30)</f>
        <v>1</v>
      </c>
      <c r="Z6" s="38" t="str">
        <f>"ABS("&amp;(ZAPOSLENJE="Povezano")*30+(ZAPOSLENJE="Po prekidu")*DAY(DATE(YEAR($O6),MONTH($O6)+1,1)-1)&amp;"-"&amp;DAY($O6)&amp;") +"&amp;JEDAN&amp;" +("&amp;DAY($P6)&amp;")"</f>
        <v>ABS(31-1) +1 +(1)</v>
      </c>
      <c r="AA6" s="39" t="str">
        <f>REZULTAT</f>
        <v>= 32      = 2</v>
      </c>
      <c r="AB6" s="40">
        <f>IF(MM_poč=MM_kraj,IF(DD_poč&gt;DD_kraj,MOD(EoMM_poč-DD_poč+1+DD_kraj,EoMM_poč),MOD(DD_kraj-DD_poč+1,EoMM_poč)),IF(DD_poč&gt;DD_kraj,MOD(ABS(30-DD_poč)+--(DD_poč&lt;31)+DD_kraj,30),MOD(DD_kraj-DD_poč+1,30)))</f>
        <v>1</v>
      </c>
      <c r="AE6">
        <v>11</v>
      </c>
      <c r="AF6">
        <v>5</v>
      </c>
    </row>
    <row r="7" spans="7:32" ht="12.75">
      <c r="G7" s="5">
        <v>31</v>
      </c>
      <c r="H7" s="5">
        <v>1</v>
      </c>
      <c r="I7" s="6">
        <v>2011</v>
      </c>
      <c r="K7" s="5">
        <v>14</v>
      </c>
      <c r="L7" s="5">
        <v>1</v>
      </c>
      <c r="M7" s="5">
        <v>2012</v>
      </c>
      <c r="O7" s="7">
        <f>DATE(I7,H7,G7)</f>
        <v>40574</v>
      </c>
      <c r="P7" s="7">
        <f>DATE(M7,L7,K7)</f>
        <v>40922</v>
      </c>
      <c r="R7" s="6">
        <f>(OPT=1)*DATEDIF(O7-1,P7,"y")+(OPT=2)*DATEDIF(O7,P7+1,"y")+(OPT=3)*(DATEDIF(O7,P7,"y"))</f>
        <v>0</v>
      </c>
      <c r="S7" s="6">
        <f>(OPT=1)*DATEDIF(O7-1,P7,"ym")+(OPT=2)*DATEDIF(O7,P7+1,"ym")+(OPT=3)*(DATEDIF(O7,P7,"ym"))</f>
        <v>11</v>
      </c>
      <c r="T7" s="31">
        <f>(OPT=1)*DATEDIF(O7-1,P7,"md")+(OPT=2)*DATEDIF(O7,P7+1,"md")+(OPT=3)*(1+DATEDIF(O7,P7,"md"))</f>
        <v>15</v>
      </c>
      <c r="U7" s="33"/>
      <c r="V7" s="32">
        <f>(OPT=1)*INT(DAYS360(O7-1,P7)/12/30)+(OPT=2)*INT(DAYS360(O7,P7+1)/12/30)+(OPT=3)*INT((1+DAYS360(O7,P7))/12/30)</f>
        <v>0</v>
      </c>
      <c r="W7" s="32">
        <f>(OPT=1)*MOD(INT(DAYS360(O7-1,P7)/30),12)+(OPT=2)*MOD(INT(DAYS360(O7,P7+1)/30),12)+(OPT=3)*MOD(INT((1+DAYS360(O7,P7))/30),12)</f>
        <v>11</v>
      </c>
      <c r="X7" s="32">
        <f>(OPT=1)*MOD(DAYS360(O7-1,P7),30)+(OPT=2)*MOD(DAYS360(O7,P7+1),30)+(OPT=3)*MOD(1+DAYS360(O7,P7),30)</f>
        <v>15</v>
      </c>
      <c r="Y7" s="33"/>
      <c r="Z7" s="38" t="str">
        <f>"ABS("&amp;(ZAPOSLENJE="Povezano")*30+(ZAPOSLENJE="Po prekidu")*DAY(DATE(YEAR($O7),MONTH($O7)+1,1)-1)&amp;"-"&amp;DAY($O7)&amp;") +"&amp;JEDAN&amp;" +("&amp;DAY($P7)&amp;")"</f>
        <v>ABS(31-31) +1 +(14)</v>
      </c>
      <c r="AA7" s="39" t="str">
        <f>REZULTAT</f>
        <v>= 15      = 15</v>
      </c>
      <c r="AB7" s="40">
        <f>IF(MM_poč=MM_kraj,IF(DD_poč&gt;DD_kraj,MOD(EoMM_poč-DD_poč+1+DD_kraj,EoMM_poč),MOD(DD_kraj-DD_poč+1,EoMM_poč)),IF(DD_poč&gt;DD_kraj,MOD(ABS(30-DD_poč)+--(DD_poč&lt;31)+DD_kraj,30),MOD(DD_kraj-DD_poč+1,30)))</f>
        <v>15</v>
      </c>
      <c r="AF7">
        <v>7</v>
      </c>
    </row>
    <row r="8" spans="7:32" ht="12.75">
      <c r="G8" s="5"/>
      <c r="H8" s="5"/>
      <c r="I8" s="6"/>
      <c r="K8" s="5"/>
      <c r="L8" s="5"/>
      <c r="M8" s="5"/>
      <c r="O8" s="7"/>
      <c r="P8" s="7"/>
      <c r="T8" s="8"/>
      <c r="U8" s="33"/>
      <c r="V8" s="29"/>
      <c r="W8" s="29"/>
      <c r="X8" s="29"/>
      <c r="Y8" s="33"/>
      <c r="Z8" s="6"/>
      <c r="AB8" s="35"/>
      <c r="AF8">
        <v>8</v>
      </c>
    </row>
    <row r="9" spans="7:32" ht="12.75">
      <c r="G9" s="5"/>
      <c r="H9" s="5"/>
      <c r="I9" s="6"/>
      <c r="K9" s="5"/>
      <c r="L9" s="5"/>
      <c r="M9" s="5"/>
      <c r="O9" s="7"/>
      <c r="P9" s="7"/>
      <c r="T9" s="8"/>
      <c r="U9" s="33"/>
      <c r="V9" s="29"/>
      <c r="W9" s="29"/>
      <c r="X9" s="29"/>
      <c r="Y9" s="33"/>
      <c r="Z9" s="34"/>
      <c r="AA9" s="18" t="s">
        <v>31</v>
      </c>
      <c r="AB9" s="18"/>
      <c r="AF9">
        <v>10</v>
      </c>
    </row>
    <row r="10" spans="7:28" ht="13.5" thickBot="1">
      <c r="G10" s="5"/>
      <c r="H10" s="5"/>
      <c r="I10" s="6"/>
      <c r="K10" s="5"/>
      <c r="L10" s="5"/>
      <c r="M10" s="5"/>
      <c r="O10" s="7"/>
      <c r="P10" s="7"/>
      <c r="U10" s="33"/>
      <c r="V10" s="29"/>
      <c r="W10" s="29"/>
      <c r="X10" s="29"/>
      <c r="Y10" s="33"/>
      <c r="AB10" s="35"/>
    </row>
    <row r="11" spans="1:28" ht="12.75">
      <c r="A11" s="4">
        <v>1</v>
      </c>
      <c r="B11" t="s">
        <v>27</v>
      </c>
      <c r="C11" s="1" t="s">
        <v>14</v>
      </c>
      <c r="D11" s="1" t="s">
        <v>14</v>
      </c>
      <c r="E11" t="s">
        <v>4</v>
      </c>
      <c r="G11" s="5">
        <f aca="true" t="shared" si="0" ref="G11:G24">--LEFT(E11,FIND("..",E11)-1)</f>
        <v>1</v>
      </c>
      <c r="H11" s="5">
        <v>2</v>
      </c>
      <c r="I11" s="6">
        <v>2000</v>
      </c>
      <c r="K11" s="5">
        <f>--RIGHT(E11,LEN(E11)-FIND("..",E11)-1)</f>
        <v>29</v>
      </c>
      <c r="L11" s="5">
        <v>2</v>
      </c>
      <c r="M11" s="5">
        <v>2004</v>
      </c>
      <c r="O11" s="20">
        <f>DATE(I11,H11,G11)</f>
        <v>36557</v>
      </c>
      <c r="P11" s="21">
        <f aca="true" t="shared" si="1" ref="P11:P53">DATE(M11,L11,K11)</f>
        <v>38046</v>
      </c>
      <c r="R11" s="6">
        <f aca="true" t="shared" si="2" ref="R11:R53">(OPT=1)*DATEDIF(O11-1,P11,"y")+(OPT=2)*DATEDIF(O11,P11+1,"y")+(OPT=3)*(DATEDIF(O11,P11,"y"))</f>
        <v>4</v>
      </c>
      <c r="S11" s="6">
        <f aca="true" t="shared" si="3" ref="S11:S53">(OPT=1)*DATEDIF(O11-1,P11,"ym")+(OPT=2)*DATEDIF(O11,P11+1,"ym")+(OPT=3)*(DATEDIF(O11,P11,"ym"))</f>
        <v>1</v>
      </c>
      <c r="T11" s="31">
        <f aca="true" t="shared" si="4" ref="T11:T53">(OPT=1)*DATEDIF(O11-1,P11,"md")+(OPT=2)*DATEDIF(O11,P11+1,"md")+(OPT=3)*(1+DATEDIF(O11,P11,"md"))</f>
        <v>0</v>
      </c>
      <c r="U11" s="33"/>
      <c r="V11" s="32">
        <f aca="true" t="shared" si="5" ref="V11:V53">(OPT=1)*INT(DAYS360(O11-1,P11)/12/30)+(OPT=2)*INT(DAYS360(O11,P11+1)/12/30)+(OPT=3)*INT((1+DAYS360(O11,P11))/12/30)</f>
        <v>4</v>
      </c>
      <c r="W11" s="32">
        <f aca="true" t="shared" si="6" ref="W11:W53">(OPT=1)*MOD(INT(DAYS360(O11-1,P11)/30),12)+(OPT=2)*MOD(INT(DAYS360(O11,P11+1)/30),12)+(OPT=3)*MOD(INT((1+DAYS360(O11,P11))/30),12)</f>
        <v>1</v>
      </c>
      <c r="X11" s="32">
        <f aca="true" t="shared" si="7" ref="X11:X53">(OPT=1)*MOD(DAYS360(O11-1,P11),30)+(OPT=2)*MOD(DAYS360(O11,P11+1),30)+(OPT=3)*MOD(1+DAYS360(O11,P11),30)</f>
        <v>0</v>
      </c>
      <c r="Y11" s="4">
        <v>1</v>
      </c>
      <c r="Z11" s="38" t="str">
        <f aca="true" t="shared" si="8" ref="Z11:Z53">"ABS("&amp;EoMM_poč&amp;"-"&amp;DD_poč&amp;")+"&amp;JEDAN&amp;" + ("&amp;DD_kraj&amp;")"</f>
        <v>ABS(29-1)+1 + (29)</v>
      </c>
      <c r="AA11" s="39" t="str">
        <f aca="true" t="shared" si="9" ref="AA11:AA53">REZULTAT</f>
        <v>= 58      = 28</v>
      </c>
      <c r="AB11" s="40">
        <f aca="true" t="shared" si="10" ref="AB11:AB53">IF(MM_poč=MM_kraj,IF(DD_poč&gt;DD_kraj,MOD(EoMM_poč-DD_poč+1+DD_kraj,EoMM_poč),MOD(DD_kraj-DD_poč+1,EoMM_poč)),IF(DD_poč&gt;DD_kraj,MOD(ABS(30-DD_poč)+--(DD_poč&lt;31)+DD_kraj,30),MOD(DD_kraj-DD_poč+1,30)))</f>
        <v>0</v>
      </c>
    </row>
    <row r="12" spans="1:28" ht="12.75">
      <c r="A12" s="4">
        <v>2</v>
      </c>
      <c r="C12" s="1" t="s">
        <v>14</v>
      </c>
      <c r="D12" s="1" t="s">
        <v>14</v>
      </c>
      <c r="E12" t="s">
        <v>19</v>
      </c>
      <c r="G12" s="5">
        <f t="shared" si="0"/>
        <v>5</v>
      </c>
      <c r="H12" s="5">
        <v>2</v>
      </c>
      <c r="I12" s="6">
        <v>2000</v>
      </c>
      <c r="K12" s="5">
        <f>--RIGHT(E12,LEN(E12)-FIND("..",E12)-1)</f>
        <v>4</v>
      </c>
      <c r="L12" s="5">
        <v>2</v>
      </c>
      <c r="M12" s="5">
        <v>2004</v>
      </c>
      <c r="O12" s="22">
        <f aca="true" t="shared" si="11" ref="O12:O53">DATE(I12,H12,G12)</f>
        <v>36561</v>
      </c>
      <c r="P12" s="23">
        <f t="shared" si="1"/>
        <v>38021</v>
      </c>
      <c r="R12" s="6">
        <f t="shared" si="2"/>
        <v>4</v>
      </c>
      <c r="S12" s="6">
        <f t="shared" si="3"/>
        <v>0</v>
      </c>
      <c r="T12" s="31">
        <f t="shared" si="4"/>
        <v>0</v>
      </c>
      <c r="U12" s="33"/>
      <c r="V12" s="32">
        <f t="shared" si="5"/>
        <v>4</v>
      </c>
      <c r="W12" s="32">
        <f t="shared" si="6"/>
        <v>0</v>
      </c>
      <c r="X12" s="32">
        <f t="shared" si="7"/>
        <v>0</v>
      </c>
      <c r="Y12" s="4">
        <v>2</v>
      </c>
      <c r="Z12" s="38" t="str">
        <f t="shared" si="8"/>
        <v>ABS(29-5)+1 + (4)</v>
      </c>
      <c r="AA12" s="39" t="str">
        <f t="shared" si="9"/>
        <v>= 29      = 29</v>
      </c>
      <c r="AB12" s="40">
        <f t="shared" si="10"/>
        <v>0</v>
      </c>
    </row>
    <row r="13" spans="1:28" ht="12.75">
      <c r="A13" s="4">
        <v>3</v>
      </c>
      <c r="C13" s="1" t="s">
        <v>14</v>
      </c>
      <c r="D13" s="1" t="s">
        <v>1</v>
      </c>
      <c r="E13" t="s">
        <v>19</v>
      </c>
      <c r="G13" s="5">
        <f t="shared" si="0"/>
        <v>5</v>
      </c>
      <c r="H13" s="5">
        <v>2</v>
      </c>
      <c r="I13" s="6">
        <v>2000</v>
      </c>
      <c r="K13" s="5">
        <f>--RIGHT(E13,LEN(E13)-FIND("..",E13)-1)</f>
        <v>4</v>
      </c>
      <c r="L13" s="5">
        <v>12</v>
      </c>
      <c r="M13" s="5">
        <v>2004</v>
      </c>
      <c r="O13" s="22">
        <f t="shared" si="11"/>
        <v>36561</v>
      </c>
      <c r="P13" s="23">
        <f t="shared" si="1"/>
        <v>38325</v>
      </c>
      <c r="R13" s="6">
        <f t="shared" si="2"/>
        <v>4</v>
      </c>
      <c r="S13" s="6">
        <f t="shared" si="3"/>
        <v>10</v>
      </c>
      <c r="T13" s="31">
        <f t="shared" si="4"/>
        <v>0</v>
      </c>
      <c r="V13" s="32">
        <f t="shared" si="5"/>
        <v>4</v>
      </c>
      <c r="W13" s="32">
        <f t="shared" si="6"/>
        <v>10</v>
      </c>
      <c r="X13" s="32">
        <f t="shared" si="7"/>
        <v>0</v>
      </c>
      <c r="Y13" s="4">
        <v>3</v>
      </c>
      <c r="Z13" s="38" t="str">
        <f t="shared" si="8"/>
        <v>ABS(29-5)+1 + (4)</v>
      </c>
      <c r="AA13" s="39" t="str">
        <f t="shared" si="9"/>
        <v>= 29      = 29</v>
      </c>
      <c r="AB13" s="40">
        <f t="shared" si="10"/>
        <v>0</v>
      </c>
    </row>
    <row r="14" spans="1:28" ht="12.75">
      <c r="A14" s="4">
        <v>4</v>
      </c>
      <c r="C14" s="1" t="s">
        <v>14</v>
      </c>
      <c r="D14" s="1" t="s">
        <v>16</v>
      </c>
      <c r="E14" t="s">
        <v>4</v>
      </c>
      <c r="G14" s="5">
        <f t="shared" si="0"/>
        <v>1</v>
      </c>
      <c r="H14" s="5">
        <v>2</v>
      </c>
      <c r="I14" s="6">
        <v>2000</v>
      </c>
      <c r="K14" s="5">
        <f>--RIGHT(E14,LEN(E14)-FIND("..",E14)-1)</f>
        <v>29</v>
      </c>
      <c r="L14" s="5">
        <v>11</v>
      </c>
      <c r="M14" s="5">
        <v>2004</v>
      </c>
      <c r="O14" s="22">
        <f t="shared" si="11"/>
        <v>36557</v>
      </c>
      <c r="P14" s="23">
        <f t="shared" si="1"/>
        <v>38320</v>
      </c>
      <c r="R14" s="6">
        <f t="shared" si="2"/>
        <v>4</v>
      </c>
      <c r="S14" s="6">
        <f t="shared" si="3"/>
        <v>9</v>
      </c>
      <c r="T14" s="31">
        <f t="shared" si="4"/>
        <v>29</v>
      </c>
      <c r="V14" s="32">
        <f t="shared" si="5"/>
        <v>4</v>
      </c>
      <c r="W14" s="32">
        <f t="shared" si="6"/>
        <v>9</v>
      </c>
      <c r="X14" s="32">
        <f t="shared" si="7"/>
        <v>29</v>
      </c>
      <c r="Y14" s="4">
        <v>4</v>
      </c>
      <c r="Z14" s="38" t="str">
        <f t="shared" si="8"/>
        <v>ABS(29-1)+1 + (29)</v>
      </c>
      <c r="AA14" s="39" t="str">
        <f t="shared" si="9"/>
        <v>= 58      = 28</v>
      </c>
      <c r="AB14" s="40">
        <f t="shared" si="10"/>
        <v>29</v>
      </c>
    </row>
    <row r="15" spans="1:28" ht="12.75">
      <c r="A15" s="4">
        <v>5</v>
      </c>
      <c r="C15" s="1" t="s">
        <v>14</v>
      </c>
      <c r="D15" s="1" t="s">
        <v>16</v>
      </c>
      <c r="E15" t="s">
        <v>2</v>
      </c>
      <c r="G15" s="5">
        <f t="shared" si="0"/>
        <v>1</v>
      </c>
      <c r="H15" s="5">
        <v>2</v>
      </c>
      <c r="I15" s="6">
        <v>2000</v>
      </c>
      <c r="K15" s="5">
        <f aca="true" t="shared" si="12" ref="K15:K24">--RIGHT(E15,LEN(E15)-FIND("..",E15)-1)</f>
        <v>30</v>
      </c>
      <c r="L15" s="5">
        <v>11</v>
      </c>
      <c r="M15" s="5">
        <v>2004</v>
      </c>
      <c r="O15" s="22">
        <f t="shared" si="11"/>
        <v>36557</v>
      </c>
      <c r="P15" s="23">
        <f t="shared" si="1"/>
        <v>38321</v>
      </c>
      <c r="R15" s="6">
        <f t="shared" si="2"/>
        <v>4</v>
      </c>
      <c r="S15" s="6">
        <f t="shared" si="3"/>
        <v>10</v>
      </c>
      <c r="T15" s="31">
        <f t="shared" si="4"/>
        <v>0</v>
      </c>
      <c r="V15" s="32">
        <f t="shared" si="5"/>
        <v>4</v>
      </c>
      <c r="W15" s="32">
        <f t="shared" si="6"/>
        <v>10</v>
      </c>
      <c r="X15" s="32">
        <f t="shared" si="7"/>
        <v>0</v>
      </c>
      <c r="Y15" s="4">
        <v>5</v>
      </c>
      <c r="Z15" s="38" t="str">
        <f t="shared" si="8"/>
        <v>ABS(29-1)+1 + (30)</v>
      </c>
      <c r="AA15" s="39" t="str">
        <f t="shared" si="9"/>
        <v>= 59      = 29</v>
      </c>
      <c r="AB15" s="40">
        <f t="shared" si="10"/>
        <v>0</v>
      </c>
    </row>
    <row r="16" spans="1:28" ht="12.75">
      <c r="A16" s="4">
        <v>6</v>
      </c>
      <c r="C16" s="1" t="s">
        <v>14</v>
      </c>
      <c r="D16" s="1" t="s">
        <v>1</v>
      </c>
      <c r="E16" t="s">
        <v>5</v>
      </c>
      <c r="G16" s="5">
        <f t="shared" si="0"/>
        <v>1</v>
      </c>
      <c r="H16" s="5">
        <v>2</v>
      </c>
      <c r="I16" s="6">
        <v>2000</v>
      </c>
      <c r="K16" s="5">
        <f t="shared" si="12"/>
        <v>1</v>
      </c>
      <c r="L16" s="5">
        <v>3</v>
      </c>
      <c r="M16" s="5">
        <v>2004</v>
      </c>
      <c r="O16" s="22">
        <f t="shared" si="11"/>
        <v>36557</v>
      </c>
      <c r="P16" s="23">
        <f t="shared" si="1"/>
        <v>38047</v>
      </c>
      <c r="R16" s="6">
        <f t="shared" si="2"/>
        <v>4</v>
      </c>
      <c r="S16" s="6">
        <f t="shared" si="3"/>
        <v>1</v>
      </c>
      <c r="T16" s="31">
        <f t="shared" si="4"/>
        <v>1</v>
      </c>
      <c r="V16" s="32">
        <f t="shared" si="5"/>
        <v>4</v>
      </c>
      <c r="W16" s="32">
        <f t="shared" si="6"/>
        <v>1</v>
      </c>
      <c r="X16" s="32">
        <f t="shared" si="7"/>
        <v>1</v>
      </c>
      <c r="Y16" s="4">
        <v>6</v>
      </c>
      <c r="Z16" s="38" t="str">
        <f t="shared" si="8"/>
        <v>ABS(29-1)+1 + (1)</v>
      </c>
      <c r="AA16" s="39" t="str">
        <f t="shared" si="9"/>
        <v>= 30      = 0</v>
      </c>
      <c r="AB16" s="40">
        <f t="shared" si="10"/>
        <v>1</v>
      </c>
    </row>
    <row r="17" spans="1:28" ht="12.75">
      <c r="A17" s="4">
        <v>7</v>
      </c>
      <c r="C17" s="1" t="s">
        <v>1</v>
      </c>
      <c r="D17" s="1" t="s">
        <v>15</v>
      </c>
      <c r="E17" t="s">
        <v>0</v>
      </c>
      <c r="G17" s="5">
        <f t="shared" si="0"/>
        <v>1</v>
      </c>
      <c r="H17" s="5">
        <v>1</v>
      </c>
      <c r="I17" s="6">
        <v>2000</v>
      </c>
      <c r="K17" s="5">
        <f t="shared" si="12"/>
        <v>31</v>
      </c>
      <c r="L17" s="5">
        <f>H17</f>
        <v>1</v>
      </c>
      <c r="M17" s="5">
        <v>2004</v>
      </c>
      <c r="O17" s="22">
        <f t="shared" si="11"/>
        <v>36526</v>
      </c>
      <c r="P17" s="23">
        <f t="shared" si="1"/>
        <v>38017</v>
      </c>
      <c r="R17" s="6">
        <f t="shared" si="2"/>
        <v>4</v>
      </c>
      <c r="S17" s="6">
        <f t="shared" si="3"/>
        <v>1</v>
      </c>
      <c r="T17" s="31">
        <f t="shared" si="4"/>
        <v>0</v>
      </c>
      <c r="V17" s="32">
        <f t="shared" si="5"/>
        <v>4</v>
      </c>
      <c r="W17" s="32">
        <f t="shared" si="6"/>
        <v>1</v>
      </c>
      <c r="X17" s="32">
        <f t="shared" si="7"/>
        <v>0</v>
      </c>
      <c r="Y17" s="4">
        <v>7</v>
      </c>
      <c r="Z17" s="38" t="str">
        <f t="shared" si="8"/>
        <v>ABS(31-1)+1 + (31)</v>
      </c>
      <c r="AA17" s="39" t="str">
        <f t="shared" si="9"/>
        <v>= 62      = 2</v>
      </c>
      <c r="AB17" s="40">
        <f t="shared" si="10"/>
        <v>0</v>
      </c>
    </row>
    <row r="18" spans="1:28" ht="12.75">
      <c r="A18" s="4">
        <v>8</v>
      </c>
      <c r="C18" s="1" t="s">
        <v>1</v>
      </c>
      <c r="D18" s="1" t="s">
        <v>16</v>
      </c>
      <c r="E18" t="s">
        <v>2</v>
      </c>
      <c r="G18" s="5">
        <f t="shared" si="0"/>
        <v>1</v>
      </c>
      <c r="H18" s="5">
        <v>1</v>
      </c>
      <c r="I18" s="6">
        <v>2000</v>
      </c>
      <c r="K18" s="5">
        <f t="shared" si="12"/>
        <v>30</v>
      </c>
      <c r="L18" s="5">
        <v>11</v>
      </c>
      <c r="M18" s="5">
        <v>2004</v>
      </c>
      <c r="O18" s="22">
        <f t="shared" si="11"/>
        <v>36526</v>
      </c>
      <c r="P18" s="23">
        <f t="shared" si="1"/>
        <v>38321</v>
      </c>
      <c r="R18" s="6">
        <f t="shared" si="2"/>
        <v>4</v>
      </c>
      <c r="S18" s="6">
        <f t="shared" si="3"/>
        <v>11</v>
      </c>
      <c r="T18" s="31">
        <f t="shared" si="4"/>
        <v>0</v>
      </c>
      <c r="V18" s="32">
        <f t="shared" si="5"/>
        <v>4</v>
      </c>
      <c r="W18" s="32">
        <f t="shared" si="6"/>
        <v>11</v>
      </c>
      <c r="X18" s="32">
        <f t="shared" si="7"/>
        <v>0</v>
      </c>
      <c r="Y18" s="4">
        <v>8</v>
      </c>
      <c r="Z18" s="38" t="str">
        <f t="shared" si="8"/>
        <v>ABS(31-1)+1 + (30)</v>
      </c>
      <c r="AA18" s="39" t="str">
        <f t="shared" si="9"/>
        <v>= 61      = 1</v>
      </c>
      <c r="AB18" s="40">
        <f t="shared" si="10"/>
        <v>0</v>
      </c>
    </row>
    <row r="19" spans="1:28" ht="12.75">
      <c r="A19" s="4">
        <v>9</v>
      </c>
      <c r="C19" s="1" t="s">
        <v>1</v>
      </c>
      <c r="D19" s="1" t="s">
        <v>1</v>
      </c>
      <c r="E19" t="s">
        <v>2</v>
      </c>
      <c r="G19" s="5">
        <f t="shared" si="0"/>
        <v>1</v>
      </c>
      <c r="H19" s="5">
        <v>1</v>
      </c>
      <c r="I19" s="6">
        <v>2000</v>
      </c>
      <c r="K19" s="5">
        <f t="shared" si="12"/>
        <v>30</v>
      </c>
      <c r="L19" s="5">
        <v>12</v>
      </c>
      <c r="M19" s="5">
        <v>2008</v>
      </c>
      <c r="O19" s="22">
        <f t="shared" si="11"/>
        <v>36526</v>
      </c>
      <c r="P19" s="23">
        <f t="shared" si="1"/>
        <v>39812</v>
      </c>
      <c r="R19" s="6">
        <f t="shared" si="2"/>
        <v>8</v>
      </c>
      <c r="S19" s="6">
        <f t="shared" si="3"/>
        <v>11</v>
      </c>
      <c r="T19" s="31">
        <f t="shared" si="4"/>
        <v>30</v>
      </c>
      <c r="V19" s="32">
        <f t="shared" si="5"/>
        <v>9</v>
      </c>
      <c r="W19" s="32">
        <f t="shared" si="6"/>
        <v>0</v>
      </c>
      <c r="X19" s="32">
        <f t="shared" si="7"/>
        <v>0</v>
      </c>
      <c r="Y19" s="4">
        <v>9</v>
      </c>
      <c r="Z19" s="38" t="str">
        <f t="shared" si="8"/>
        <v>ABS(31-1)+1 + (30)</v>
      </c>
      <c r="AA19" s="39" t="str">
        <f t="shared" si="9"/>
        <v>= 61      = 1</v>
      </c>
      <c r="AB19" s="40">
        <f t="shared" si="10"/>
        <v>0</v>
      </c>
    </row>
    <row r="20" spans="1:28" ht="12.75">
      <c r="A20" s="4">
        <v>10</v>
      </c>
      <c r="C20" s="1" t="s">
        <v>16</v>
      </c>
      <c r="D20" s="1" t="s">
        <v>15</v>
      </c>
      <c r="E20" t="s">
        <v>2</v>
      </c>
      <c r="G20" s="5">
        <f t="shared" si="0"/>
        <v>1</v>
      </c>
      <c r="H20" s="5">
        <v>4</v>
      </c>
      <c r="I20" s="6">
        <v>2000</v>
      </c>
      <c r="K20" s="5">
        <f t="shared" si="12"/>
        <v>30</v>
      </c>
      <c r="L20" s="5">
        <f>H20</f>
        <v>4</v>
      </c>
      <c r="M20" s="5">
        <v>2008</v>
      </c>
      <c r="O20" s="22">
        <f t="shared" si="11"/>
        <v>36617</v>
      </c>
      <c r="P20" s="23">
        <f t="shared" si="1"/>
        <v>39568</v>
      </c>
      <c r="R20" s="6">
        <f t="shared" si="2"/>
        <v>8</v>
      </c>
      <c r="S20" s="6">
        <f t="shared" si="3"/>
        <v>1</v>
      </c>
      <c r="T20" s="31">
        <f t="shared" si="4"/>
        <v>0</v>
      </c>
      <c r="V20" s="32">
        <f t="shared" si="5"/>
        <v>8</v>
      </c>
      <c r="W20" s="32">
        <f t="shared" si="6"/>
        <v>1</v>
      </c>
      <c r="X20" s="32">
        <f t="shared" si="7"/>
        <v>0</v>
      </c>
      <c r="Y20" s="4">
        <v>10</v>
      </c>
      <c r="Z20" s="38" t="str">
        <f t="shared" si="8"/>
        <v>ABS(30-1)+1 + (30)</v>
      </c>
      <c r="AA20" s="39" t="str">
        <f t="shared" si="9"/>
        <v>= 60      = 0</v>
      </c>
      <c r="AB20" s="40">
        <f t="shared" si="10"/>
        <v>0</v>
      </c>
    </row>
    <row r="21" spans="1:28" ht="12.75">
      <c r="A21" s="4">
        <v>11</v>
      </c>
      <c r="C21" s="1" t="s">
        <v>16</v>
      </c>
      <c r="D21" s="1" t="s">
        <v>1</v>
      </c>
      <c r="E21" t="s">
        <v>2</v>
      </c>
      <c r="G21" s="5">
        <f t="shared" si="0"/>
        <v>1</v>
      </c>
      <c r="H21" s="5">
        <v>4</v>
      </c>
      <c r="I21" s="6">
        <v>2000</v>
      </c>
      <c r="K21" s="5">
        <f t="shared" si="12"/>
        <v>30</v>
      </c>
      <c r="L21" s="5">
        <v>12</v>
      </c>
      <c r="M21" s="5">
        <v>2008</v>
      </c>
      <c r="O21" s="22">
        <f t="shared" si="11"/>
        <v>36617</v>
      </c>
      <c r="P21" s="23">
        <f t="shared" si="1"/>
        <v>39812</v>
      </c>
      <c r="R21" s="6">
        <f t="shared" si="2"/>
        <v>8</v>
      </c>
      <c r="S21" s="6">
        <f t="shared" si="3"/>
        <v>8</v>
      </c>
      <c r="T21" s="31">
        <f t="shared" si="4"/>
        <v>30</v>
      </c>
      <c r="V21" s="32">
        <f t="shared" si="5"/>
        <v>8</v>
      </c>
      <c r="W21" s="32">
        <f t="shared" si="6"/>
        <v>9</v>
      </c>
      <c r="X21" s="32">
        <f t="shared" si="7"/>
        <v>0</v>
      </c>
      <c r="Y21" s="4">
        <v>11</v>
      </c>
      <c r="Z21" s="38" t="str">
        <f t="shared" si="8"/>
        <v>ABS(30-1)+1 + (30)</v>
      </c>
      <c r="AA21" s="39" t="str">
        <f t="shared" si="9"/>
        <v>= 60      = 0</v>
      </c>
      <c r="AB21" s="40">
        <f t="shared" si="10"/>
        <v>0</v>
      </c>
    </row>
    <row r="22" spans="1:28" ht="12.75">
      <c r="A22" s="4">
        <v>12</v>
      </c>
      <c r="C22" s="1" t="s">
        <v>1</v>
      </c>
      <c r="D22" s="1" t="s">
        <v>16</v>
      </c>
      <c r="E22" t="s">
        <v>11</v>
      </c>
      <c r="G22" s="5">
        <f t="shared" si="0"/>
        <v>31</v>
      </c>
      <c r="H22" s="5">
        <v>3</v>
      </c>
      <c r="I22" s="6">
        <v>2000</v>
      </c>
      <c r="K22" s="5">
        <f t="shared" si="12"/>
        <v>29</v>
      </c>
      <c r="L22" s="5">
        <v>11</v>
      </c>
      <c r="M22" s="5">
        <v>2008</v>
      </c>
      <c r="O22" s="22">
        <f t="shared" si="11"/>
        <v>36616</v>
      </c>
      <c r="P22" s="23">
        <f t="shared" si="1"/>
        <v>39781</v>
      </c>
      <c r="R22" s="6">
        <f t="shared" si="2"/>
        <v>8</v>
      </c>
      <c r="S22" s="6">
        <f t="shared" si="3"/>
        <v>7</v>
      </c>
      <c r="T22" s="31">
        <f t="shared" si="4"/>
        <v>30</v>
      </c>
      <c r="V22" s="32">
        <f t="shared" si="5"/>
        <v>8</v>
      </c>
      <c r="W22" s="32">
        <f t="shared" si="6"/>
        <v>8</v>
      </c>
      <c r="X22" s="32">
        <f t="shared" si="7"/>
        <v>0</v>
      </c>
      <c r="Y22" s="4">
        <v>12</v>
      </c>
      <c r="Z22" s="38" t="str">
        <f t="shared" si="8"/>
        <v>ABS(31-31)+1 + (29)</v>
      </c>
      <c r="AA22" s="39" t="str">
        <f t="shared" si="9"/>
        <v>= 30      = 0</v>
      </c>
      <c r="AB22" s="40">
        <f t="shared" si="10"/>
        <v>0</v>
      </c>
    </row>
    <row r="23" spans="1:28" ht="12.75">
      <c r="A23" s="4">
        <v>13</v>
      </c>
      <c r="C23" s="1" t="s">
        <v>1</v>
      </c>
      <c r="D23" s="1" t="s">
        <v>16</v>
      </c>
      <c r="E23" t="s">
        <v>12</v>
      </c>
      <c r="G23" s="5">
        <f t="shared" si="0"/>
        <v>31</v>
      </c>
      <c r="H23" s="5">
        <v>3</v>
      </c>
      <c r="I23" s="6">
        <v>2000</v>
      </c>
      <c r="K23" s="5">
        <f t="shared" si="12"/>
        <v>30</v>
      </c>
      <c r="L23" s="5">
        <v>11</v>
      </c>
      <c r="M23" s="5">
        <v>2008</v>
      </c>
      <c r="O23" s="22">
        <f t="shared" si="11"/>
        <v>36616</v>
      </c>
      <c r="P23" s="23">
        <f t="shared" si="1"/>
        <v>39782</v>
      </c>
      <c r="R23" s="6">
        <f t="shared" si="2"/>
        <v>8</v>
      </c>
      <c r="S23" s="6">
        <f t="shared" si="3"/>
        <v>8</v>
      </c>
      <c r="T23" s="31">
        <f t="shared" si="4"/>
        <v>0</v>
      </c>
      <c r="V23" s="32">
        <f t="shared" si="5"/>
        <v>8</v>
      </c>
      <c r="W23" s="32">
        <f t="shared" si="6"/>
        <v>8</v>
      </c>
      <c r="X23" s="32">
        <f t="shared" si="7"/>
        <v>1</v>
      </c>
      <c r="Y23" s="4">
        <v>13</v>
      </c>
      <c r="Z23" s="38" t="str">
        <f t="shared" si="8"/>
        <v>ABS(31-31)+1 + (30)</v>
      </c>
      <c r="AA23" s="39" t="str">
        <f t="shared" si="9"/>
        <v>= 31      = 1</v>
      </c>
      <c r="AB23" s="40">
        <f t="shared" si="10"/>
        <v>1</v>
      </c>
    </row>
    <row r="24" spans="1:28" ht="12.75">
      <c r="A24" s="4">
        <v>14</v>
      </c>
      <c r="C24" s="1" t="s">
        <v>1</v>
      </c>
      <c r="D24" s="1" t="s">
        <v>1</v>
      </c>
      <c r="E24" t="s">
        <v>12</v>
      </c>
      <c r="G24" s="5">
        <f t="shared" si="0"/>
        <v>31</v>
      </c>
      <c r="H24" s="5">
        <v>3</v>
      </c>
      <c r="I24" s="6">
        <v>2000</v>
      </c>
      <c r="K24" s="5">
        <f t="shared" si="12"/>
        <v>30</v>
      </c>
      <c r="L24" s="5">
        <v>12</v>
      </c>
      <c r="M24" s="5">
        <v>2008</v>
      </c>
      <c r="O24" s="22">
        <f t="shared" si="11"/>
        <v>36616</v>
      </c>
      <c r="P24" s="23">
        <f t="shared" si="1"/>
        <v>39812</v>
      </c>
      <c r="R24" s="6">
        <f t="shared" si="2"/>
        <v>8</v>
      </c>
      <c r="S24" s="6">
        <f t="shared" si="3"/>
        <v>9</v>
      </c>
      <c r="T24" s="31">
        <f t="shared" si="4"/>
        <v>0</v>
      </c>
      <c r="V24" s="32">
        <f t="shared" si="5"/>
        <v>8</v>
      </c>
      <c r="W24" s="32">
        <f t="shared" si="6"/>
        <v>9</v>
      </c>
      <c r="X24" s="32">
        <f t="shared" si="7"/>
        <v>0</v>
      </c>
      <c r="Y24" s="4">
        <v>14</v>
      </c>
      <c r="Z24" s="38" t="str">
        <f t="shared" si="8"/>
        <v>ABS(31-31)+1 + (30)</v>
      </c>
      <c r="AA24" s="39" t="str">
        <f t="shared" si="9"/>
        <v>= 31      = 1</v>
      </c>
      <c r="AB24" s="40">
        <f t="shared" si="10"/>
        <v>1</v>
      </c>
    </row>
    <row r="25" spans="1:28" ht="12.75">
      <c r="A25" s="4">
        <v>15</v>
      </c>
      <c r="B25" t="s">
        <v>28</v>
      </c>
      <c r="C25" s="1" t="s">
        <v>14</v>
      </c>
      <c r="D25" s="1" t="s">
        <v>14</v>
      </c>
      <c r="E25" t="s">
        <v>3</v>
      </c>
      <c r="G25" s="5">
        <f aca="true" t="shared" si="13" ref="G25:G38">--LEFT(E25,FIND("..",E25)-1)</f>
        <v>1</v>
      </c>
      <c r="H25" s="5">
        <v>2</v>
      </c>
      <c r="I25" s="6">
        <v>1999</v>
      </c>
      <c r="K25" s="5">
        <f>--RIGHT(E25,LEN(E25)-FIND("..",E25)-1)</f>
        <v>28</v>
      </c>
      <c r="L25" s="5">
        <v>2</v>
      </c>
      <c r="M25" s="5">
        <v>2011</v>
      </c>
      <c r="O25" s="22">
        <f t="shared" si="11"/>
        <v>36192</v>
      </c>
      <c r="P25" s="23">
        <f t="shared" si="1"/>
        <v>40602</v>
      </c>
      <c r="R25" s="6">
        <f t="shared" si="2"/>
        <v>12</v>
      </c>
      <c r="S25" s="6">
        <f t="shared" si="3"/>
        <v>1</v>
      </c>
      <c r="T25" s="31">
        <f t="shared" si="4"/>
        <v>0</v>
      </c>
      <c r="V25" s="32">
        <f t="shared" si="5"/>
        <v>12</v>
      </c>
      <c r="W25" s="32">
        <f t="shared" si="6"/>
        <v>1</v>
      </c>
      <c r="X25" s="32">
        <f t="shared" si="7"/>
        <v>0</v>
      </c>
      <c r="Y25" s="4">
        <v>15</v>
      </c>
      <c r="Z25" s="38" t="str">
        <f t="shared" si="8"/>
        <v>ABS(28-1)+1 + (28)</v>
      </c>
      <c r="AA25" s="39" t="str">
        <f t="shared" si="9"/>
        <v>= 56      = 26</v>
      </c>
      <c r="AB25" s="40">
        <f t="shared" si="10"/>
        <v>0</v>
      </c>
    </row>
    <row r="26" spans="1:28" ht="12.75">
      <c r="A26" s="4">
        <v>16</v>
      </c>
      <c r="C26" s="1" t="s">
        <v>14</v>
      </c>
      <c r="D26" s="1" t="s">
        <v>14</v>
      </c>
      <c r="E26" t="s">
        <v>19</v>
      </c>
      <c r="G26" s="5">
        <f t="shared" si="13"/>
        <v>5</v>
      </c>
      <c r="H26" s="5">
        <v>2</v>
      </c>
      <c r="I26" s="6">
        <v>1999</v>
      </c>
      <c r="K26" s="5">
        <f>--RIGHT(E26,LEN(E26)-FIND("..",E26)-1)</f>
        <v>4</v>
      </c>
      <c r="L26" s="5">
        <v>2</v>
      </c>
      <c r="M26" s="5">
        <v>2011</v>
      </c>
      <c r="O26" s="22">
        <f t="shared" si="11"/>
        <v>36196</v>
      </c>
      <c r="P26" s="23">
        <f t="shared" si="1"/>
        <v>40578</v>
      </c>
      <c r="R26" s="6">
        <f t="shared" si="2"/>
        <v>12</v>
      </c>
      <c r="S26" s="6">
        <f t="shared" si="3"/>
        <v>0</v>
      </c>
      <c r="T26" s="31">
        <f t="shared" si="4"/>
        <v>0</v>
      </c>
      <c r="V26" s="32">
        <f t="shared" si="5"/>
        <v>12</v>
      </c>
      <c r="W26" s="32">
        <f t="shared" si="6"/>
        <v>0</v>
      </c>
      <c r="X26" s="32">
        <f t="shared" si="7"/>
        <v>0</v>
      </c>
      <c r="Y26" s="4">
        <v>16</v>
      </c>
      <c r="Z26" s="38" t="str">
        <f t="shared" si="8"/>
        <v>ABS(28-5)+1 + (4)</v>
      </c>
      <c r="AA26" s="39" t="str">
        <f t="shared" si="9"/>
        <v>= 28      = 28</v>
      </c>
      <c r="AB26" s="40">
        <f t="shared" si="10"/>
        <v>0</v>
      </c>
    </row>
    <row r="27" spans="1:28" ht="12.75">
      <c r="A27" s="4">
        <v>17</v>
      </c>
      <c r="C27" s="1" t="s">
        <v>14</v>
      </c>
      <c r="D27" s="1" t="s">
        <v>1</v>
      </c>
      <c r="E27" t="s">
        <v>19</v>
      </c>
      <c r="G27" s="5">
        <f t="shared" si="13"/>
        <v>5</v>
      </c>
      <c r="H27" s="5">
        <v>2</v>
      </c>
      <c r="I27" s="6">
        <v>1999</v>
      </c>
      <c r="K27" s="5">
        <f>--RIGHT(E27,LEN(E27)-FIND("..",E27)-1)</f>
        <v>4</v>
      </c>
      <c r="L27" s="5">
        <v>12</v>
      </c>
      <c r="M27" s="5">
        <v>2011</v>
      </c>
      <c r="O27" s="22">
        <f t="shared" si="11"/>
        <v>36196</v>
      </c>
      <c r="P27" s="23">
        <f t="shared" si="1"/>
        <v>40881</v>
      </c>
      <c r="R27" s="6">
        <f t="shared" si="2"/>
        <v>12</v>
      </c>
      <c r="S27" s="6">
        <f t="shared" si="3"/>
        <v>10</v>
      </c>
      <c r="T27" s="31">
        <f t="shared" si="4"/>
        <v>0</v>
      </c>
      <c r="V27" s="32">
        <f t="shared" si="5"/>
        <v>12</v>
      </c>
      <c r="W27" s="32">
        <f t="shared" si="6"/>
        <v>10</v>
      </c>
      <c r="X27" s="32">
        <f t="shared" si="7"/>
        <v>0</v>
      </c>
      <c r="Y27" s="4">
        <v>17</v>
      </c>
      <c r="Z27" s="38" t="str">
        <f t="shared" si="8"/>
        <v>ABS(28-5)+1 + (4)</v>
      </c>
      <c r="AA27" s="39" t="str">
        <f t="shared" si="9"/>
        <v>= 28      = 28</v>
      </c>
      <c r="AB27" s="40">
        <f t="shared" si="10"/>
        <v>0</v>
      </c>
    </row>
    <row r="28" spans="1:28" ht="12.75">
      <c r="A28" s="4">
        <v>18</v>
      </c>
      <c r="C28" s="1" t="s">
        <v>14</v>
      </c>
      <c r="D28" s="1" t="s">
        <v>16</v>
      </c>
      <c r="E28" t="s">
        <v>4</v>
      </c>
      <c r="G28" s="5">
        <f t="shared" si="13"/>
        <v>1</v>
      </c>
      <c r="H28" s="5">
        <v>2</v>
      </c>
      <c r="I28" s="6">
        <v>1999</v>
      </c>
      <c r="K28" s="5">
        <f>--RIGHT(E28,LEN(E28)-FIND("..",E28)-1)</f>
        <v>29</v>
      </c>
      <c r="L28" s="5">
        <v>11</v>
      </c>
      <c r="M28" s="5">
        <v>2011</v>
      </c>
      <c r="O28" s="22">
        <f t="shared" si="11"/>
        <v>36192</v>
      </c>
      <c r="P28" s="23">
        <f t="shared" si="1"/>
        <v>40876</v>
      </c>
      <c r="R28" s="6">
        <f t="shared" si="2"/>
        <v>12</v>
      </c>
      <c r="S28" s="6">
        <f t="shared" si="3"/>
        <v>9</v>
      </c>
      <c r="T28" s="31">
        <f t="shared" si="4"/>
        <v>29</v>
      </c>
      <c r="V28" s="32">
        <f t="shared" si="5"/>
        <v>12</v>
      </c>
      <c r="W28" s="32">
        <f t="shared" si="6"/>
        <v>9</v>
      </c>
      <c r="X28" s="32">
        <f t="shared" si="7"/>
        <v>29</v>
      </c>
      <c r="Y28" s="4">
        <v>18</v>
      </c>
      <c r="Z28" s="38" t="str">
        <f t="shared" si="8"/>
        <v>ABS(28-1)+1 + (29)</v>
      </c>
      <c r="AA28" s="39" t="str">
        <f t="shared" si="9"/>
        <v>= 57      = 27</v>
      </c>
      <c r="AB28" s="40">
        <f t="shared" si="10"/>
        <v>29</v>
      </c>
    </row>
    <row r="29" spans="1:28" ht="12.75">
      <c r="A29" s="4">
        <v>19</v>
      </c>
      <c r="C29" s="1" t="s">
        <v>14</v>
      </c>
      <c r="D29" s="1" t="s">
        <v>16</v>
      </c>
      <c r="E29" t="s">
        <v>2</v>
      </c>
      <c r="G29" s="5">
        <f t="shared" si="13"/>
        <v>1</v>
      </c>
      <c r="H29" s="5">
        <v>2</v>
      </c>
      <c r="I29" s="6">
        <v>1999</v>
      </c>
      <c r="K29" s="5">
        <f aca="true" t="shared" si="14" ref="K29:K38">--RIGHT(E29,LEN(E29)-FIND("..",E29)-1)</f>
        <v>30</v>
      </c>
      <c r="L29" s="5">
        <v>11</v>
      </c>
      <c r="M29" s="5">
        <v>2011</v>
      </c>
      <c r="O29" s="22">
        <f t="shared" si="11"/>
        <v>36192</v>
      </c>
      <c r="P29" s="23">
        <f t="shared" si="1"/>
        <v>40877</v>
      </c>
      <c r="R29" s="6">
        <f t="shared" si="2"/>
        <v>12</v>
      </c>
      <c r="S29" s="6">
        <f t="shared" si="3"/>
        <v>10</v>
      </c>
      <c r="T29" s="31">
        <f t="shared" si="4"/>
        <v>0</v>
      </c>
      <c r="V29" s="32">
        <f t="shared" si="5"/>
        <v>12</v>
      </c>
      <c r="W29" s="32">
        <f t="shared" si="6"/>
        <v>10</v>
      </c>
      <c r="X29" s="32">
        <f t="shared" si="7"/>
        <v>0</v>
      </c>
      <c r="Y29" s="4">
        <v>19</v>
      </c>
      <c r="Z29" s="38" t="str">
        <f t="shared" si="8"/>
        <v>ABS(28-1)+1 + (30)</v>
      </c>
      <c r="AA29" s="39" t="str">
        <f t="shared" si="9"/>
        <v>= 58      = 28</v>
      </c>
      <c r="AB29" s="40">
        <f t="shared" si="10"/>
        <v>0</v>
      </c>
    </row>
    <row r="30" spans="1:28" ht="12.75">
      <c r="A30" s="4">
        <v>20</v>
      </c>
      <c r="C30" s="1" t="s">
        <v>14</v>
      </c>
      <c r="D30" s="1" t="s">
        <v>1</v>
      </c>
      <c r="E30" t="s">
        <v>5</v>
      </c>
      <c r="G30" s="5">
        <f t="shared" si="13"/>
        <v>1</v>
      </c>
      <c r="H30" s="5">
        <v>2</v>
      </c>
      <c r="I30" s="6">
        <v>1999</v>
      </c>
      <c r="K30" s="5">
        <f t="shared" si="14"/>
        <v>1</v>
      </c>
      <c r="L30" s="5">
        <v>3</v>
      </c>
      <c r="M30" s="5">
        <v>2011</v>
      </c>
      <c r="O30" s="22">
        <f t="shared" si="11"/>
        <v>36192</v>
      </c>
      <c r="P30" s="23">
        <f t="shared" si="1"/>
        <v>40603</v>
      </c>
      <c r="R30" s="6">
        <f t="shared" si="2"/>
        <v>12</v>
      </c>
      <c r="S30" s="6">
        <f t="shared" si="3"/>
        <v>1</v>
      </c>
      <c r="T30" s="31">
        <f t="shared" si="4"/>
        <v>1</v>
      </c>
      <c r="V30" s="32">
        <f t="shared" si="5"/>
        <v>12</v>
      </c>
      <c r="W30" s="32">
        <f t="shared" si="6"/>
        <v>1</v>
      </c>
      <c r="X30" s="32">
        <f t="shared" si="7"/>
        <v>1</v>
      </c>
      <c r="Y30" s="4">
        <v>20</v>
      </c>
      <c r="Z30" s="38" t="str">
        <f t="shared" si="8"/>
        <v>ABS(28-1)+1 + (1)</v>
      </c>
      <c r="AA30" s="39" t="str">
        <f t="shared" si="9"/>
        <v>= 29      = 29</v>
      </c>
      <c r="AB30" s="40">
        <f t="shared" si="10"/>
        <v>1</v>
      </c>
    </row>
    <row r="31" spans="1:28" ht="12.75">
      <c r="A31" s="4">
        <v>21</v>
      </c>
      <c r="C31" s="1" t="s">
        <v>1</v>
      </c>
      <c r="D31" s="1" t="s">
        <v>15</v>
      </c>
      <c r="E31" t="s">
        <v>0</v>
      </c>
      <c r="G31" s="5">
        <f t="shared" si="13"/>
        <v>1</v>
      </c>
      <c r="H31" s="5">
        <v>1</v>
      </c>
      <c r="I31" s="6">
        <v>1999</v>
      </c>
      <c r="K31" s="5">
        <f t="shared" si="14"/>
        <v>31</v>
      </c>
      <c r="L31" s="5">
        <f>H31</f>
        <v>1</v>
      </c>
      <c r="M31" s="5">
        <v>2011</v>
      </c>
      <c r="O31" s="22">
        <f t="shared" si="11"/>
        <v>36161</v>
      </c>
      <c r="P31" s="23">
        <f t="shared" si="1"/>
        <v>40574</v>
      </c>
      <c r="R31" s="6">
        <f t="shared" si="2"/>
        <v>12</v>
      </c>
      <c r="S31" s="6">
        <f t="shared" si="3"/>
        <v>1</v>
      </c>
      <c r="T31" s="31">
        <f t="shared" si="4"/>
        <v>0</v>
      </c>
      <c r="V31" s="32">
        <f t="shared" si="5"/>
        <v>12</v>
      </c>
      <c r="W31" s="32">
        <f t="shared" si="6"/>
        <v>1</v>
      </c>
      <c r="X31" s="32">
        <f t="shared" si="7"/>
        <v>0</v>
      </c>
      <c r="Y31" s="4">
        <v>21</v>
      </c>
      <c r="Z31" s="38" t="str">
        <f t="shared" si="8"/>
        <v>ABS(31-1)+1 + (31)</v>
      </c>
      <c r="AA31" s="39" t="str">
        <f t="shared" si="9"/>
        <v>= 62      = 2</v>
      </c>
      <c r="AB31" s="40">
        <f t="shared" si="10"/>
        <v>0</v>
      </c>
    </row>
    <row r="32" spans="1:28" ht="12.75">
      <c r="A32" s="4">
        <v>22</v>
      </c>
      <c r="C32" s="1" t="s">
        <v>1</v>
      </c>
      <c r="D32" s="1" t="s">
        <v>16</v>
      </c>
      <c r="E32" t="s">
        <v>2</v>
      </c>
      <c r="G32" s="5">
        <f t="shared" si="13"/>
        <v>1</v>
      </c>
      <c r="H32" s="5">
        <v>1</v>
      </c>
      <c r="I32" s="6">
        <v>1999</v>
      </c>
      <c r="K32" s="5">
        <f t="shared" si="14"/>
        <v>30</v>
      </c>
      <c r="L32" s="5">
        <v>11</v>
      </c>
      <c r="M32" s="5">
        <v>2011</v>
      </c>
      <c r="O32" s="22">
        <f t="shared" si="11"/>
        <v>36161</v>
      </c>
      <c r="P32" s="23">
        <f t="shared" si="1"/>
        <v>40877</v>
      </c>
      <c r="R32" s="6">
        <f t="shared" si="2"/>
        <v>12</v>
      </c>
      <c r="S32" s="6">
        <f t="shared" si="3"/>
        <v>11</v>
      </c>
      <c r="T32" s="31">
        <f t="shared" si="4"/>
        <v>0</v>
      </c>
      <c r="V32" s="32">
        <f t="shared" si="5"/>
        <v>12</v>
      </c>
      <c r="W32" s="32">
        <f t="shared" si="6"/>
        <v>11</v>
      </c>
      <c r="X32" s="32">
        <f t="shared" si="7"/>
        <v>0</v>
      </c>
      <c r="Y32" s="4">
        <v>22</v>
      </c>
      <c r="Z32" s="38" t="str">
        <f t="shared" si="8"/>
        <v>ABS(31-1)+1 + (30)</v>
      </c>
      <c r="AA32" s="39" t="str">
        <f t="shared" si="9"/>
        <v>= 61      = 1</v>
      </c>
      <c r="AB32" s="40">
        <f t="shared" si="10"/>
        <v>0</v>
      </c>
    </row>
    <row r="33" spans="1:28" ht="12.75">
      <c r="A33" s="4">
        <v>23</v>
      </c>
      <c r="C33" s="1" t="s">
        <v>1</v>
      </c>
      <c r="D33" s="1" t="s">
        <v>1</v>
      </c>
      <c r="E33" t="s">
        <v>2</v>
      </c>
      <c r="G33" s="5">
        <f t="shared" si="13"/>
        <v>1</v>
      </c>
      <c r="H33" s="5">
        <v>1</v>
      </c>
      <c r="I33" s="6">
        <v>1999</v>
      </c>
      <c r="K33" s="5">
        <f t="shared" si="14"/>
        <v>30</v>
      </c>
      <c r="L33" s="5">
        <v>12</v>
      </c>
      <c r="M33" s="5">
        <v>2011</v>
      </c>
      <c r="O33" s="22">
        <f t="shared" si="11"/>
        <v>36161</v>
      </c>
      <c r="P33" s="23">
        <f t="shared" si="1"/>
        <v>40907</v>
      </c>
      <c r="R33" s="6">
        <f t="shared" si="2"/>
        <v>12</v>
      </c>
      <c r="S33" s="6">
        <f t="shared" si="3"/>
        <v>11</v>
      </c>
      <c r="T33" s="31">
        <f t="shared" si="4"/>
        <v>30</v>
      </c>
      <c r="V33" s="32">
        <f t="shared" si="5"/>
        <v>13</v>
      </c>
      <c r="W33" s="32">
        <f t="shared" si="6"/>
        <v>0</v>
      </c>
      <c r="X33" s="32">
        <f t="shared" si="7"/>
        <v>0</v>
      </c>
      <c r="Y33" s="4">
        <v>23</v>
      </c>
      <c r="Z33" s="38" t="str">
        <f t="shared" si="8"/>
        <v>ABS(31-1)+1 + (30)</v>
      </c>
      <c r="AA33" s="39" t="str">
        <f t="shared" si="9"/>
        <v>= 61      = 1</v>
      </c>
      <c r="AB33" s="40">
        <f t="shared" si="10"/>
        <v>0</v>
      </c>
    </row>
    <row r="34" spans="1:28" ht="12.75">
      <c r="A34" s="4">
        <v>24</v>
      </c>
      <c r="C34" s="1" t="s">
        <v>16</v>
      </c>
      <c r="D34" s="1" t="s">
        <v>15</v>
      </c>
      <c r="E34" t="s">
        <v>2</v>
      </c>
      <c r="G34" s="5">
        <f t="shared" si="13"/>
        <v>1</v>
      </c>
      <c r="H34" s="5">
        <v>4</v>
      </c>
      <c r="I34" s="6">
        <v>1999</v>
      </c>
      <c r="K34" s="5">
        <f t="shared" si="14"/>
        <v>30</v>
      </c>
      <c r="L34" s="5">
        <f>H34</f>
        <v>4</v>
      </c>
      <c r="M34" s="5">
        <v>2011</v>
      </c>
      <c r="O34" s="22">
        <f t="shared" si="11"/>
        <v>36251</v>
      </c>
      <c r="P34" s="23">
        <f t="shared" si="1"/>
        <v>40663</v>
      </c>
      <c r="R34" s="6">
        <f t="shared" si="2"/>
        <v>12</v>
      </c>
      <c r="S34" s="6">
        <f t="shared" si="3"/>
        <v>1</v>
      </c>
      <c r="T34" s="31">
        <f t="shared" si="4"/>
        <v>0</v>
      </c>
      <c r="V34" s="32">
        <f t="shared" si="5"/>
        <v>12</v>
      </c>
      <c r="W34" s="32">
        <f t="shared" si="6"/>
        <v>1</v>
      </c>
      <c r="X34" s="32">
        <f t="shared" si="7"/>
        <v>0</v>
      </c>
      <c r="Y34" s="4">
        <v>24</v>
      </c>
      <c r="Z34" s="38" t="str">
        <f t="shared" si="8"/>
        <v>ABS(30-1)+1 + (30)</v>
      </c>
      <c r="AA34" s="39" t="str">
        <f t="shared" si="9"/>
        <v>= 60      = 0</v>
      </c>
      <c r="AB34" s="40">
        <f t="shared" si="10"/>
        <v>0</v>
      </c>
    </row>
    <row r="35" spans="1:28" ht="12.75">
      <c r="A35" s="4">
        <v>25</v>
      </c>
      <c r="C35" s="1" t="s">
        <v>16</v>
      </c>
      <c r="D35" s="1" t="s">
        <v>1</v>
      </c>
      <c r="E35" t="s">
        <v>2</v>
      </c>
      <c r="G35" s="5">
        <f t="shared" si="13"/>
        <v>1</v>
      </c>
      <c r="H35" s="5">
        <v>4</v>
      </c>
      <c r="I35" s="6">
        <v>1999</v>
      </c>
      <c r="K35" s="5">
        <f t="shared" si="14"/>
        <v>30</v>
      </c>
      <c r="L35" s="5">
        <v>12</v>
      </c>
      <c r="M35" s="5">
        <v>2011</v>
      </c>
      <c r="O35" s="22">
        <f t="shared" si="11"/>
        <v>36251</v>
      </c>
      <c r="P35" s="23">
        <f t="shared" si="1"/>
        <v>40907</v>
      </c>
      <c r="R35" s="6">
        <f t="shared" si="2"/>
        <v>12</v>
      </c>
      <c r="S35" s="6">
        <f t="shared" si="3"/>
        <v>8</v>
      </c>
      <c r="T35" s="31">
        <f t="shared" si="4"/>
        <v>30</v>
      </c>
      <c r="V35" s="32">
        <f t="shared" si="5"/>
        <v>12</v>
      </c>
      <c r="W35" s="32">
        <f t="shared" si="6"/>
        <v>9</v>
      </c>
      <c r="X35" s="32">
        <f t="shared" si="7"/>
        <v>0</v>
      </c>
      <c r="Y35" s="4">
        <v>25</v>
      </c>
      <c r="Z35" s="38" t="str">
        <f t="shared" si="8"/>
        <v>ABS(30-1)+1 + (30)</v>
      </c>
      <c r="AA35" s="39" t="str">
        <f t="shared" si="9"/>
        <v>= 60      = 0</v>
      </c>
      <c r="AB35" s="40">
        <f t="shared" si="10"/>
        <v>0</v>
      </c>
    </row>
    <row r="36" spans="1:28" ht="12.75">
      <c r="A36" s="4">
        <v>26</v>
      </c>
      <c r="C36" s="1" t="s">
        <v>1</v>
      </c>
      <c r="D36" s="1" t="s">
        <v>16</v>
      </c>
      <c r="E36" t="s">
        <v>11</v>
      </c>
      <c r="G36" s="5">
        <f t="shared" si="13"/>
        <v>31</v>
      </c>
      <c r="H36" s="5">
        <v>3</v>
      </c>
      <c r="I36" s="6">
        <v>1999</v>
      </c>
      <c r="K36" s="5">
        <f t="shared" si="14"/>
        <v>29</v>
      </c>
      <c r="L36" s="5">
        <v>11</v>
      </c>
      <c r="M36" s="5">
        <v>2011</v>
      </c>
      <c r="O36" s="22">
        <f t="shared" si="11"/>
        <v>36250</v>
      </c>
      <c r="P36" s="23">
        <f t="shared" si="1"/>
        <v>40876</v>
      </c>
      <c r="R36" s="6">
        <f t="shared" si="2"/>
        <v>12</v>
      </c>
      <c r="S36" s="6">
        <f t="shared" si="3"/>
        <v>7</v>
      </c>
      <c r="T36" s="31">
        <f t="shared" si="4"/>
        <v>30</v>
      </c>
      <c r="V36" s="32">
        <f t="shared" si="5"/>
        <v>12</v>
      </c>
      <c r="W36" s="32">
        <f t="shared" si="6"/>
        <v>8</v>
      </c>
      <c r="X36" s="32">
        <f t="shared" si="7"/>
        <v>0</v>
      </c>
      <c r="Y36" s="4">
        <v>26</v>
      </c>
      <c r="Z36" s="38" t="str">
        <f t="shared" si="8"/>
        <v>ABS(31-31)+1 + (29)</v>
      </c>
      <c r="AA36" s="39" t="str">
        <f t="shared" si="9"/>
        <v>= 30      = 0</v>
      </c>
      <c r="AB36" s="40">
        <f t="shared" si="10"/>
        <v>0</v>
      </c>
    </row>
    <row r="37" spans="1:28" ht="12.75">
      <c r="A37" s="4">
        <v>27</v>
      </c>
      <c r="C37" s="1" t="s">
        <v>1</v>
      </c>
      <c r="D37" s="1" t="s">
        <v>16</v>
      </c>
      <c r="E37" t="s">
        <v>12</v>
      </c>
      <c r="G37" s="5">
        <f t="shared" si="13"/>
        <v>31</v>
      </c>
      <c r="H37" s="5">
        <v>3</v>
      </c>
      <c r="I37" s="6">
        <v>1999</v>
      </c>
      <c r="K37" s="5">
        <f t="shared" si="14"/>
        <v>30</v>
      </c>
      <c r="L37" s="5">
        <v>11</v>
      </c>
      <c r="M37" s="5">
        <v>2011</v>
      </c>
      <c r="O37" s="22">
        <f t="shared" si="11"/>
        <v>36250</v>
      </c>
      <c r="P37" s="23">
        <f t="shared" si="1"/>
        <v>40877</v>
      </c>
      <c r="R37" s="6">
        <f t="shared" si="2"/>
        <v>12</v>
      </c>
      <c r="S37" s="6">
        <f t="shared" si="3"/>
        <v>8</v>
      </c>
      <c r="T37" s="31">
        <f t="shared" si="4"/>
        <v>0</v>
      </c>
      <c r="V37" s="32">
        <f t="shared" si="5"/>
        <v>12</v>
      </c>
      <c r="W37" s="32">
        <f t="shared" si="6"/>
        <v>8</v>
      </c>
      <c r="X37" s="32">
        <f t="shared" si="7"/>
        <v>1</v>
      </c>
      <c r="Y37" s="4">
        <v>27</v>
      </c>
      <c r="Z37" s="38" t="str">
        <f t="shared" si="8"/>
        <v>ABS(31-31)+1 + (30)</v>
      </c>
      <c r="AA37" s="39" t="str">
        <f t="shared" si="9"/>
        <v>= 31      = 1</v>
      </c>
      <c r="AB37" s="40">
        <f t="shared" si="10"/>
        <v>1</v>
      </c>
    </row>
    <row r="38" spans="1:28" ht="12.75">
      <c r="A38" s="4">
        <v>28</v>
      </c>
      <c r="C38" s="1" t="s">
        <v>1</v>
      </c>
      <c r="D38" s="1" t="s">
        <v>1</v>
      </c>
      <c r="E38" t="s">
        <v>12</v>
      </c>
      <c r="G38" s="5">
        <f t="shared" si="13"/>
        <v>31</v>
      </c>
      <c r="H38" s="5">
        <v>3</v>
      </c>
      <c r="I38" s="6">
        <v>1999</v>
      </c>
      <c r="K38" s="5">
        <f t="shared" si="14"/>
        <v>30</v>
      </c>
      <c r="L38" s="5">
        <v>12</v>
      </c>
      <c r="M38" s="5">
        <v>2011</v>
      </c>
      <c r="O38" s="22">
        <f t="shared" si="11"/>
        <v>36250</v>
      </c>
      <c r="P38" s="23">
        <f t="shared" si="1"/>
        <v>40907</v>
      </c>
      <c r="R38" s="6">
        <f t="shared" si="2"/>
        <v>12</v>
      </c>
      <c r="S38" s="6">
        <f t="shared" si="3"/>
        <v>9</v>
      </c>
      <c r="T38" s="31">
        <f t="shared" si="4"/>
        <v>0</v>
      </c>
      <c r="V38" s="32">
        <f t="shared" si="5"/>
        <v>12</v>
      </c>
      <c r="W38" s="32">
        <f t="shared" si="6"/>
        <v>9</v>
      </c>
      <c r="X38" s="32">
        <f t="shared" si="7"/>
        <v>0</v>
      </c>
      <c r="Y38" s="4">
        <v>28</v>
      </c>
      <c r="Z38" s="38" t="str">
        <f t="shared" si="8"/>
        <v>ABS(31-31)+1 + (30)</v>
      </c>
      <c r="AA38" s="39" t="str">
        <f t="shared" si="9"/>
        <v>= 31      = 1</v>
      </c>
      <c r="AB38" s="40">
        <f t="shared" si="10"/>
        <v>1</v>
      </c>
    </row>
    <row r="39" spans="1:28" ht="12.75">
      <c r="A39" s="4">
        <v>29</v>
      </c>
      <c r="B39" t="s">
        <v>29</v>
      </c>
      <c r="C39" s="1" t="s">
        <v>14</v>
      </c>
      <c r="D39" s="1" t="s">
        <v>14</v>
      </c>
      <c r="E39" t="s">
        <v>3</v>
      </c>
      <c r="G39" s="5">
        <f aca="true" t="shared" si="15" ref="G39:G53">--LEFT(E39,FIND("..",E39)-1)</f>
        <v>1</v>
      </c>
      <c r="H39" s="5">
        <v>2</v>
      </c>
      <c r="I39" s="6">
        <v>1999</v>
      </c>
      <c r="K39" s="5">
        <f>--RIGHT(E39,LEN(E39)-FIND("..",E39)-1)</f>
        <v>28</v>
      </c>
      <c r="L39" s="5">
        <v>2</v>
      </c>
      <c r="M39" s="5">
        <v>2012</v>
      </c>
      <c r="O39" s="22">
        <f t="shared" si="11"/>
        <v>36192</v>
      </c>
      <c r="P39" s="23">
        <f t="shared" si="1"/>
        <v>40967</v>
      </c>
      <c r="R39" s="6">
        <f t="shared" si="2"/>
        <v>13</v>
      </c>
      <c r="S39" s="6">
        <f t="shared" si="3"/>
        <v>0</v>
      </c>
      <c r="T39" s="31">
        <f t="shared" si="4"/>
        <v>28</v>
      </c>
      <c r="V39" s="32">
        <f t="shared" si="5"/>
        <v>13</v>
      </c>
      <c r="W39" s="32">
        <f t="shared" si="6"/>
        <v>0</v>
      </c>
      <c r="X39" s="32">
        <f t="shared" si="7"/>
        <v>28</v>
      </c>
      <c r="Y39" s="4">
        <v>29</v>
      </c>
      <c r="Z39" s="38" t="str">
        <f t="shared" si="8"/>
        <v>ABS(28-1)+1 + (28)</v>
      </c>
      <c r="AA39" s="39" t="str">
        <f t="shared" si="9"/>
        <v>= 56      = 26</v>
      </c>
      <c r="AB39" s="40">
        <f t="shared" si="10"/>
        <v>0</v>
      </c>
    </row>
    <row r="40" spans="1:28" ht="12.75">
      <c r="A40" s="4">
        <v>30</v>
      </c>
      <c r="C40" s="1" t="s">
        <v>14</v>
      </c>
      <c r="D40" s="1" t="s">
        <v>14</v>
      </c>
      <c r="E40" t="s">
        <v>4</v>
      </c>
      <c r="G40" s="5">
        <f t="shared" si="15"/>
        <v>1</v>
      </c>
      <c r="H40" s="5">
        <v>2</v>
      </c>
      <c r="I40" s="6">
        <v>1999</v>
      </c>
      <c r="K40" s="5">
        <f>--RIGHT(E40,LEN(E40)-FIND("..",E40)-1)</f>
        <v>29</v>
      </c>
      <c r="L40" s="5">
        <v>2</v>
      </c>
      <c r="M40" s="5">
        <v>2012</v>
      </c>
      <c r="O40" s="22">
        <f t="shared" si="11"/>
        <v>36192</v>
      </c>
      <c r="P40" s="23">
        <f t="shared" si="1"/>
        <v>40968</v>
      </c>
      <c r="R40" s="6">
        <f t="shared" si="2"/>
        <v>13</v>
      </c>
      <c r="S40" s="6">
        <f t="shared" si="3"/>
        <v>1</v>
      </c>
      <c r="T40" s="31">
        <f t="shared" si="4"/>
        <v>0</v>
      </c>
      <c r="V40" s="32">
        <f t="shared" si="5"/>
        <v>13</v>
      </c>
      <c r="W40" s="32">
        <f t="shared" si="6"/>
        <v>1</v>
      </c>
      <c r="X40" s="32">
        <f t="shared" si="7"/>
        <v>0</v>
      </c>
      <c r="Y40" s="4">
        <v>30</v>
      </c>
      <c r="Z40" s="38" t="str">
        <f t="shared" si="8"/>
        <v>ABS(28-1)+1 + (29)</v>
      </c>
      <c r="AA40" s="39" t="str">
        <f t="shared" si="9"/>
        <v>= 57      = 27</v>
      </c>
      <c r="AB40" s="40">
        <f t="shared" si="10"/>
        <v>1</v>
      </c>
    </row>
    <row r="41" spans="1:28" ht="12.75">
      <c r="A41" s="4">
        <v>31</v>
      </c>
      <c r="C41" s="1" t="s">
        <v>14</v>
      </c>
      <c r="D41" s="1" t="s">
        <v>14</v>
      </c>
      <c r="E41" t="s">
        <v>17</v>
      </c>
      <c r="G41" s="5">
        <f t="shared" si="15"/>
        <v>28</v>
      </c>
      <c r="H41" s="5">
        <v>2</v>
      </c>
      <c r="I41" s="6">
        <v>1999</v>
      </c>
      <c r="K41" s="5">
        <f>--RIGHT(E41,LEN(E41)-FIND("..",E41)-1)</f>
        <v>29</v>
      </c>
      <c r="L41" s="5">
        <v>2</v>
      </c>
      <c r="M41" s="5">
        <v>2012</v>
      </c>
      <c r="O41" s="22">
        <f t="shared" si="11"/>
        <v>36219</v>
      </c>
      <c r="P41" s="23">
        <f t="shared" si="1"/>
        <v>40968</v>
      </c>
      <c r="R41" s="6">
        <f t="shared" si="2"/>
        <v>13</v>
      </c>
      <c r="S41" s="6">
        <f t="shared" si="3"/>
        <v>0</v>
      </c>
      <c r="T41" s="31">
        <f t="shared" si="4"/>
        <v>2</v>
      </c>
      <c r="V41" s="32">
        <f t="shared" si="5"/>
        <v>13</v>
      </c>
      <c r="W41" s="32">
        <f t="shared" si="6"/>
        <v>0</v>
      </c>
      <c r="X41" s="32">
        <f t="shared" si="7"/>
        <v>1</v>
      </c>
      <c r="Y41" s="4">
        <v>31</v>
      </c>
      <c r="Z41" s="38" t="str">
        <f t="shared" si="8"/>
        <v>ABS(28-28)+1 + (29)</v>
      </c>
      <c r="AA41" s="39" t="str">
        <f t="shared" si="9"/>
        <v>= 30      = 0</v>
      </c>
      <c r="AB41" s="40">
        <f t="shared" si="10"/>
        <v>2</v>
      </c>
    </row>
    <row r="42" spans="1:28" ht="12.75">
      <c r="A42" s="4">
        <v>32</v>
      </c>
      <c r="C42" s="1" t="s">
        <v>14</v>
      </c>
      <c r="D42" s="1" t="s">
        <v>14</v>
      </c>
      <c r="E42" t="s">
        <v>18</v>
      </c>
      <c r="G42" s="5">
        <f t="shared" si="15"/>
        <v>28</v>
      </c>
      <c r="H42" s="5">
        <v>2</v>
      </c>
      <c r="I42" s="6">
        <v>1999</v>
      </c>
      <c r="K42" s="5">
        <f>--RIGHT(E42,LEN(E42)-FIND("..",E42)-1)</f>
        <v>27</v>
      </c>
      <c r="L42" s="5">
        <v>2</v>
      </c>
      <c r="M42" s="5">
        <v>2012</v>
      </c>
      <c r="O42" s="22">
        <f t="shared" si="11"/>
        <v>36219</v>
      </c>
      <c r="P42" s="23">
        <f t="shared" si="1"/>
        <v>40966</v>
      </c>
      <c r="R42" s="6">
        <f t="shared" si="2"/>
        <v>13</v>
      </c>
      <c r="S42" s="6">
        <f t="shared" si="3"/>
        <v>0</v>
      </c>
      <c r="T42" s="31">
        <f t="shared" si="4"/>
        <v>0</v>
      </c>
      <c r="V42" s="32">
        <f t="shared" si="5"/>
        <v>12</v>
      </c>
      <c r="W42" s="32">
        <f t="shared" si="6"/>
        <v>11</v>
      </c>
      <c r="X42" s="32">
        <f t="shared" si="7"/>
        <v>28</v>
      </c>
      <c r="Y42" s="4">
        <v>32</v>
      </c>
      <c r="Z42" s="38" t="str">
        <f t="shared" si="8"/>
        <v>ABS(28-28)+1 + (27)</v>
      </c>
      <c r="AA42" s="39" t="str">
        <f t="shared" si="9"/>
        <v>= 28      = 28</v>
      </c>
      <c r="AB42" s="40">
        <f t="shared" si="10"/>
        <v>0</v>
      </c>
    </row>
    <row r="43" spans="1:28" ht="12.75">
      <c r="A43" s="4">
        <v>33</v>
      </c>
      <c r="C43" s="1" t="s">
        <v>14</v>
      </c>
      <c r="D43" s="1" t="s">
        <v>16</v>
      </c>
      <c r="E43" t="s">
        <v>4</v>
      </c>
      <c r="G43" s="5">
        <f t="shared" si="15"/>
        <v>1</v>
      </c>
      <c r="H43" s="5">
        <v>2</v>
      </c>
      <c r="I43" s="6">
        <v>1999</v>
      </c>
      <c r="K43" s="5">
        <f>--RIGHT(E43,LEN(E43)-FIND("..",E43)-1)</f>
        <v>29</v>
      </c>
      <c r="L43" s="5">
        <v>11</v>
      </c>
      <c r="M43" s="5">
        <v>2012</v>
      </c>
      <c r="O43" s="22">
        <f t="shared" si="11"/>
        <v>36192</v>
      </c>
      <c r="P43" s="23">
        <f t="shared" si="1"/>
        <v>41242</v>
      </c>
      <c r="R43" s="6">
        <f t="shared" si="2"/>
        <v>13</v>
      </c>
      <c r="S43" s="6">
        <f t="shared" si="3"/>
        <v>9</v>
      </c>
      <c r="T43" s="31">
        <f t="shared" si="4"/>
        <v>29</v>
      </c>
      <c r="V43" s="32">
        <f t="shared" si="5"/>
        <v>13</v>
      </c>
      <c r="W43" s="32">
        <f t="shared" si="6"/>
        <v>9</v>
      </c>
      <c r="X43" s="32">
        <f t="shared" si="7"/>
        <v>29</v>
      </c>
      <c r="Y43" s="4">
        <v>33</v>
      </c>
      <c r="Z43" s="38" t="str">
        <f t="shared" si="8"/>
        <v>ABS(28-1)+1 + (29)</v>
      </c>
      <c r="AA43" s="39" t="str">
        <f t="shared" si="9"/>
        <v>= 57      = 27</v>
      </c>
      <c r="AB43" s="40">
        <f t="shared" si="10"/>
        <v>29</v>
      </c>
    </row>
    <row r="44" spans="1:28" ht="12.75">
      <c r="A44" s="4">
        <v>34</v>
      </c>
      <c r="C44" s="1" t="s">
        <v>14</v>
      </c>
      <c r="D44" s="1" t="s">
        <v>16</v>
      </c>
      <c r="E44" t="s">
        <v>2</v>
      </c>
      <c r="G44" s="5">
        <f t="shared" si="15"/>
        <v>1</v>
      </c>
      <c r="H44" s="5">
        <v>2</v>
      </c>
      <c r="I44" s="6">
        <v>1999</v>
      </c>
      <c r="K44" s="5">
        <f aca="true" t="shared" si="16" ref="K44:K53">--RIGHT(E44,LEN(E44)-FIND("..",E44)-1)</f>
        <v>30</v>
      </c>
      <c r="L44" s="5">
        <v>11</v>
      </c>
      <c r="M44" s="5">
        <v>2012</v>
      </c>
      <c r="O44" s="22">
        <f t="shared" si="11"/>
        <v>36192</v>
      </c>
      <c r="P44" s="23">
        <f t="shared" si="1"/>
        <v>41243</v>
      </c>
      <c r="R44" s="6">
        <f t="shared" si="2"/>
        <v>13</v>
      </c>
      <c r="S44" s="6">
        <f t="shared" si="3"/>
        <v>10</v>
      </c>
      <c r="T44" s="31">
        <f t="shared" si="4"/>
        <v>0</v>
      </c>
      <c r="V44" s="32">
        <f t="shared" si="5"/>
        <v>13</v>
      </c>
      <c r="W44" s="32">
        <f t="shared" si="6"/>
        <v>10</v>
      </c>
      <c r="X44" s="32">
        <f t="shared" si="7"/>
        <v>0</v>
      </c>
      <c r="Y44" s="4">
        <v>34</v>
      </c>
      <c r="Z44" s="38" t="str">
        <f t="shared" si="8"/>
        <v>ABS(28-1)+1 + (30)</v>
      </c>
      <c r="AA44" s="39" t="str">
        <f t="shared" si="9"/>
        <v>= 58      = 28</v>
      </c>
      <c r="AB44" s="40">
        <f t="shared" si="10"/>
        <v>0</v>
      </c>
    </row>
    <row r="45" spans="1:28" ht="12.75">
      <c r="A45" s="4">
        <v>35</v>
      </c>
      <c r="C45" s="1" t="s">
        <v>14</v>
      </c>
      <c r="D45" s="1" t="s">
        <v>1</v>
      </c>
      <c r="E45" t="s">
        <v>5</v>
      </c>
      <c r="G45" s="5">
        <f t="shared" si="15"/>
        <v>1</v>
      </c>
      <c r="H45" s="5">
        <v>2</v>
      </c>
      <c r="I45" s="6">
        <v>1999</v>
      </c>
      <c r="K45" s="5">
        <f t="shared" si="16"/>
        <v>1</v>
      </c>
      <c r="L45" s="5">
        <v>5</v>
      </c>
      <c r="M45" s="5">
        <v>2012</v>
      </c>
      <c r="O45" s="22">
        <f t="shared" si="11"/>
        <v>36192</v>
      </c>
      <c r="P45" s="23">
        <f t="shared" si="1"/>
        <v>41030</v>
      </c>
      <c r="R45" s="6">
        <f t="shared" si="2"/>
        <v>13</v>
      </c>
      <c r="S45" s="6">
        <f t="shared" si="3"/>
        <v>3</v>
      </c>
      <c r="T45" s="31">
        <f t="shared" si="4"/>
        <v>1</v>
      </c>
      <c r="V45" s="32">
        <f t="shared" si="5"/>
        <v>13</v>
      </c>
      <c r="W45" s="32">
        <f t="shared" si="6"/>
        <v>3</v>
      </c>
      <c r="X45" s="32">
        <f t="shared" si="7"/>
        <v>1</v>
      </c>
      <c r="Y45" s="4">
        <v>35</v>
      </c>
      <c r="Z45" s="38" t="str">
        <f t="shared" si="8"/>
        <v>ABS(28-1)+1 + (1)</v>
      </c>
      <c r="AA45" s="39" t="str">
        <f t="shared" si="9"/>
        <v>= 29      = 29</v>
      </c>
      <c r="AB45" s="40">
        <f t="shared" si="10"/>
        <v>1</v>
      </c>
    </row>
    <row r="46" spans="1:28" ht="12.75">
      <c r="A46" s="4">
        <v>36</v>
      </c>
      <c r="C46" s="1" t="s">
        <v>1</v>
      </c>
      <c r="D46" s="1" t="s">
        <v>15</v>
      </c>
      <c r="E46" t="s">
        <v>0</v>
      </c>
      <c r="G46" s="5">
        <f t="shared" si="15"/>
        <v>1</v>
      </c>
      <c r="H46" s="5">
        <v>1</v>
      </c>
      <c r="I46" s="6">
        <v>1999</v>
      </c>
      <c r="K46" s="5">
        <f t="shared" si="16"/>
        <v>31</v>
      </c>
      <c r="L46" s="5">
        <f>H46</f>
        <v>1</v>
      </c>
      <c r="M46" s="5">
        <v>2012</v>
      </c>
      <c r="O46" s="22">
        <f t="shared" si="11"/>
        <v>36161</v>
      </c>
      <c r="P46" s="23">
        <f t="shared" si="1"/>
        <v>40939</v>
      </c>
      <c r="R46" s="6">
        <f t="shared" si="2"/>
        <v>13</v>
      </c>
      <c r="S46" s="6">
        <f t="shared" si="3"/>
        <v>1</v>
      </c>
      <c r="T46" s="31">
        <f t="shared" si="4"/>
        <v>0</v>
      </c>
      <c r="V46" s="32">
        <f t="shared" si="5"/>
        <v>13</v>
      </c>
      <c r="W46" s="32">
        <f t="shared" si="6"/>
        <v>1</v>
      </c>
      <c r="X46" s="32">
        <f t="shared" si="7"/>
        <v>0</v>
      </c>
      <c r="Y46" s="4">
        <v>36</v>
      </c>
      <c r="Z46" s="38" t="str">
        <f t="shared" si="8"/>
        <v>ABS(31-1)+1 + (31)</v>
      </c>
      <c r="AA46" s="39" t="str">
        <f t="shared" si="9"/>
        <v>= 62      = 2</v>
      </c>
      <c r="AB46" s="40">
        <f t="shared" si="10"/>
        <v>0</v>
      </c>
    </row>
    <row r="47" spans="1:28" ht="12.75">
      <c r="A47" s="4">
        <v>37</v>
      </c>
      <c r="C47" s="1" t="s">
        <v>1</v>
      </c>
      <c r="D47" s="1" t="s">
        <v>16</v>
      </c>
      <c r="E47" t="s">
        <v>2</v>
      </c>
      <c r="G47" s="5">
        <f t="shared" si="15"/>
        <v>1</v>
      </c>
      <c r="H47" s="5">
        <v>1</v>
      </c>
      <c r="I47" s="6">
        <v>1999</v>
      </c>
      <c r="K47" s="5">
        <f t="shared" si="16"/>
        <v>30</v>
      </c>
      <c r="L47" s="5">
        <v>11</v>
      </c>
      <c r="M47" s="5">
        <v>2012</v>
      </c>
      <c r="O47" s="22">
        <f t="shared" si="11"/>
        <v>36161</v>
      </c>
      <c r="P47" s="23">
        <f t="shared" si="1"/>
        <v>41243</v>
      </c>
      <c r="R47" s="6">
        <f t="shared" si="2"/>
        <v>13</v>
      </c>
      <c r="S47" s="6">
        <f t="shared" si="3"/>
        <v>11</v>
      </c>
      <c r="T47" s="31">
        <f t="shared" si="4"/>
        <v>0</v>
      </c>
      <c r="V47" s="32">
        <f t="shared" si="5"/>
        <v>13</v>
      </c>
      <c r="W47" s="32">
        <f t="shared" si="6"/>
        <v>11</v>
      </c>
      <c r="X47" s="32">
        <f t="shared" si="7"/>
        <v>0</v>
      </c>
      <c r="Y47" s="4">
        <v>37</v>
      </c>
      <c r="Z47" s="38" t="str">
        <f t="shared" si="8"/>
        <v>ABS(31-1)+1 + (30)</v>
      </c>
      <c r="AA47" s="39" t="str">
        <f t="shared" si="9"/>
        <v>= 61      = 1</v>
      </c>
      <c r="AB47" s="40">
        <f t="shared" si="10"/>
        <v>0</v>
      </c>
    </row>
    <row r="48" spans="1:28" ht="12.75">
      <c r="A48" s="4">
        <v>38</v>
      </c>
      <c r="C48" s="1" t="s">
        <v>1</v>
      </c>
      <c r="D48" s="1" t="s">
        <v>1</v>
      </c>
      <c r="E48" t="s">
        <v>2</v>
      </c>
      <c r="G48" s="5">
        <f t="shared" si="15"/>
        <v>1</v>
      </c>
      <c r="H48" s="5">
        <v>1</v>
      </c>
      <c r="I48" s="6">
        <v>1999</v>
      </c>
      <c r="K48" s="5">
        <f t="shared" si="16"/>
        <v>30</v>
      </c>
      <c r="L48" s="5">
        <v>12</v>
      </c>
      <c r="M48" s="5">
        <v>2012</v>
      </c>
      <c r="O48" s="22">
        <f t="shared" si="11"/>
        <v>36161</v>
      </c>
      <c r="P48" s="23">
        <f t="shared" si="1"/>
        <v>41273</v>
      </c>
      <c r="R48" s="6">
        <f t="shared" si="2"/>
        <v>13</v>
      </c>
      <c r="S48" s="6">
        <f t="shared" si="3"/>
        <v>11</v>
      </c>
      <c r="T48" s="31">
        <f t="shared" si="4"/>
        <v>30</v>
      </c>
      <c r="V48" s="32">
        <f t="shared" si="5"/>
        <v>14</v>
      </c>
      <c r="W48" s="32">
        <f t="shared" si="6"/>
        <v>0</v>
      </c>
      <c r="X48" s="32">
        <f t="shared" si="7"/>
        <v>0</v>
      </c>
      <c r="Y48" s="4">
        <v>38</v>
      </c>
      <c r="Z48" s="38" t="str">
        <f t="shared" si="8"/>
        <v>ABS(31-1)+1 + (30)</v>
      </c>
      <c r="AA48" s="39" t="str">
        <f t="shared" si="9"/>
        <v>= 61      = 1</v>
      </c>
      <c r="AB48" s="40">
        <f t="shared" si="10"/>
        <v>0</v>
      </c>
    </row>
    <row r="49" spans="1:28" ht="12.75">
      <c r="A49" s="4">
        <v>39</v>
      </c>
      <c r="C49" s="1" t="s">
        <v>16</v>
      </c>
      <c r="D49" s="1" t="s">
        <v>15</v>
      </c>
      <c r="E49" t="s">
        <v>2</v>
      </c>
      <c r="G49" s="5">
        <f t="shared" si="15"/>
        <v>1</v>
      </c>
      <c r="H49" s="5">
        <v>4</v>
      </c>
      <c r="I49" s="6">
        <v>1999</v>
      </c>
      <c r="K49" s="5">
        <f t="shared" si="16"/>
        <v>30</v>
      </c>
      <c r="L49" s="5">
        <f>H49</f>
        <v>4</v>
      </c>
      <c r="M49" s="5">
        <v>2012</v>
      </c>
      <c r="O49" s="22">
        <f t="shared" si="11"/>
        <v>36251</v>
      </c>
      <c r="P49" s="23">
        <f t="shared" si="1"/>
        <v>41029</v>
      </c>
      <c r="R49" s="6">
        <f t="shared" si="2"/>
        <v>13</v>
      </c>
      <c r="S49" s="6">
        <f t="shared" si="3"/>
        <v>1</v>
      </c>
      <c r="T49" s="31">
        <f t="shared" si="4"/>
        <v>0</v>
      </c>
      <c r="V49" s="32">
        <f t="shared" si="5"/>
        <v>13</v>
      </c>
      <c r="W49" s="32">
        <f t="shared" si="6"/>
        <v>1</v>
      </c>
      <c r="X49" s="32">
        <f t="shared" si="7"/>
        <v>0</v>
      </c>
      <c r="Y49" s="4">
        <v>39</v>
      </c>
      <c r="Z49" s="38" t="str">
        <f t="shared" si="8"/>
        <v>ABS(30-1)+1 + (30)</v>
      </c>
      <c r="AA49" s="39" t="str">
        <f t="shared" si="9"/>
        <v>= 60      = 0</v>
      </c>
      <c r="AB49" s="40">
        <f t="shared" si="10"/>
        <v>0</v>
      </c>
    </row>
    <row r="50" spans="1:28" ht="12.75">
      <c r="A50" s="4">
        <v>40</v>
      </c>
      <c r="C50" s="1" t="s">
        <v>16</v>
      </c>
      <c r="D50" s="1" t="s">
        <v>1</v>
      </c>
      <c r="E50" t="s">
        <v>2</v>
      </c>
      <c r="G50" s="5">
        <f t="shared" si="15"/>
        <v>1</v>
      </c>
      <c r="H50" s="5">
        <v>4</v>
      </c>
      <c r="I50" s="6">
        <v>1999</v>
      </c>
      <c r="K50" s="5">
        <f t="shared" si="16"/>
        <v>30</v>
      </c>
      <c r="L50" s="5">
        <v>12</v>
      </c>
      <c r="M50" s="5">
        <v>2012</v>
      </c>
      <c r="O50" s="22">
        <f t="shared" si="11"/>
        <v>36251</v>
      </c>
      <c r="P50" s="23">
        <f t="shared" si="1"/>
        <v>41273</v>
      </c>
      <c r="R50" s="6">
        <f t="shared" si="2"/>
        <v>13</v>
      </c>
      <c r="S50" s="6">
        <f t="shared" si="3"/>
        <v>8</v>
      </c>
      <c r="T50" s="31">
        <f t="shared" si="4"/>
        <v>30</v>
      </c>
      <c r="V50" s="32">
        <f t="shared" si="5"/>
        <v>13</v>
      </c>
      <c r="W50" s="32">
        <f t="shared" si="6"/>
        <v>9</v>
      </c>
      <c r="X50" s="32">
        <f t="shared" si="7"/>
        <v>0</v>
      </c>
      <c r="Y50" s="4">
        <v>40</v>
      </c>
      <c r="Z50" s="38" t="str">
        <f t="shared" si="8"/>
        <v>ABS(30-1)+1 + (30)</v>
      </c>
      <c r="AA50" s="39" t="str">
        <f t="shared" si="9"/>
        <v>= 60      = 0</v>
      </c>
      <c r="AB50" s="40">
        <f t="shared" si="10"/>
        <v>0</v>
      </c>
    </row>
    <row r="51" spans="1:28" ht="12.75">
      <c r="A51" s="4">
        <v>41</v>
      </c>
      <c r="C51" s="1" t="s">
        <v>1</v>
      </c>
      <c r="D51" s="1" t="s">
        <v>16</v>
      </c>
      <c r="E51" t="s">
        <v>11</v>
      </c>
      <c r="G51" s="5">
        <f t="shared" si="15"/>
        <v>31</v>
      </c>
      <c r="H51" s="5">
        <v>3</v>
      </c>
      <c r="I51" s="6">
        <v>1999</v>
      </c>
      <c r="K51" s="5">
        <f t="shared" si="16"/>
        <v>29</v>
      </c>
      <c r="L51" s="5">
        <v>11</v>
      </c>
      <c r="M51" s="5">
        <v>2012</v>
      </c>
      <c r="O51" s="22">
        <f t="shared" si="11"/>
        <v>36250</v>
      </c>
      <c r="P51" s="23">
        <f t="shared" si="1"/>
        <v>41242</v>
      </c>
      <c r="R51" s="6">
        <f t="shared" si="2"/>
        <v>13</v>
      </c>
      <c r="S51" s="6">
        <f t="shared" si="3"/>
        <v>7</v>
      </c>
      <c r="T51" s="31">
        <f t="shared" si="4"/>
        <v>30</v>
      </c>
      <c r="V51" s="32">
        <f t="shared" si="5"/>
        <v>13</v>
      </c>
      <c r="W51" s="32">
        <f t="shared" si="6"/>
        <v>8</v>
      </c>
      <c r="X51" s="32">
        <f t="shared" si="7"/>
        <v>0</v>
      </c>
      <c r="Y51" s="4">
        <v>41</v>
      </c>
      <c r="Z51" s="38" t="str">
        <f t="shared" si="8"/>
        <v>ABS(31-31)+1 + (29)</v>
      </c>
      <c r="AA51" s="39" t="str">
        <f t="shared" si="9"/>
        <v>= 30      = 0</v>
      </c>
      <c r="AB51" s="40">
        <f t="shared" si="10"/>
        <v>0</v>
      </c>
    </row>
    <row r="52" spans="1:28" ht="12.75">
      <c r="A52" s="4">
        <v>42</v>
      </c>
      <c r="C52" s="1" t="s">
        <v>1</v>
      </c>
      <c r="D52" s="1" t="s">
        <v>16</v>
      </c>
      <c r="E52" t="s">
        <v>12</v>
      </c>
      <c r="G52" s="5">
        <f t="shared" si="15"/>
        <v>31</v>
      </c>
      <c r="H52" s="5">
        <v>3</v>
      </c>
      <c r="I52" s="6">
        <v>1999</v>
      </c>
      <c r="K52" s="5">
        <f t="shared" si="16"/>
        <v>30</v>
      </c>
      <c r="L52" s="5">
        <v>11</v>
      </c>
      <c r="M52" s="5">
        <v>2012</v>
      </c>
      <c r="O52" s="22">
        <f t="shared" si="11"/>
        <v>36250</v>
      </c>
      <c r="P52" s="23">
        <f t="shared" si="1"/>
        <v>41243</v>
      </c>
      <c r="R52" s="6">
        <f t="shared" si="2"/>
        <v>13</v>
      </c>
      <c r="S52" s="6">
        <f t="shared" si="3"/>
        <v>8</v>
      </c>
      <c r="T52" s="31">
        <f t="shared" si="4"/>
        <v>0</v>
      </c>
      <c r="V52" s="32">
        <f t="shared" si="5"/>
        <v>13</v>
      </c>
      <c r="W52" s="32">
        <f t="shared" si="6"/>
        <v>8</v>
      </c>
      <c r="X52" s="32">
        <f t="shared" si="7"/>
        <v>1</v>
      </c>
      <c r="Y52" s="4">
        <v>42</v>
      </c>
      <c r="Z52" s="38" t="str">
        <f t="shared" si="8"/>
        <v>ABS(31-31)+1 + (30)</v>
      </c>
      <c r="AA52" s="39" t="str">
        <f t="shared" si="9"/>
        <v>= 31      = 1</v>
      </c>
      <c r="AB52" s="40">
        <f t="shared" si="10"/>
        <v>1</v>
      </c>
    </row>
    <row r="53" spans="1:28" ht="13.5" thickBot="1">
      <c r="A53" s="4">
        <v>43</v>
      </c>
      <c r="C53" s="1" t="s">
        <v>1</v>
      </c>
      <c r="D53" s="1" t="s">
        <v>1</v>
      </c>
      <c r="E53" t="s">
        <v>12</v>
      </c>
      <c r="G53" s="5">
        <f t="shared" si="15"/>
        <v>31</v>
      </c>
      <c r="H53" s="5">
        <v>3</v>
      </c>
      <c r="I53" s="6">
        <v>1999</v>
      </c>
      <c r="K53" s="5">
        <f t="shared" si="16"/>
        <v>30</v>
      </c>
      <c r="L53" s="5">
        <v>12</v>
      </c>
      <c r="M53" s="5">
        <v>2012</v>
      </c>
      <c r="O53" s="24">
        <f t="shared" si="11"/>
        <v>36250</v>
      </c>
      <c r="P53" s="25">
        <f t="shared" si="1"/>
        <v>41273</v>
      </c>
      <c r="R53" s="6">
        <f t="shared" si="2"/>
        <v>13</v>
      </c>
      <c r="S53" s="6">
        <f t="shared" si="3"/>
        <v>9</v>
      </c>
      <c r="T53" s="31">
        <f t="shared" si="4"/>
        <v>0</v>
      </c>
      <c r="V53" s="32">
        <f t="shared" si="5"/>
        <v>13</v>
      </c>
      <c r="W53" s="32">
        <f t="shared" si="6"/>
        <v>9</v>
      </c>
      <c r="X53" s="32">
        <f t="shared" si="7"/>
        <v>0</v>
      </c>
      <c r="Y53" s="4">
        <v>43</v>
      </c>
      <c r="Z53" s="38" t="str">
        <f t="shared" si="8"/>
        <v>ABS(31-31)+1 + (30)</v>
      </c>
      <c r="AA53" s="39" t="str">
        <f t="shared" si="9"/>
        <v>= 31      = 1</v>
      </c>
      <c r="AB53" s="40">
        <f t="shared" si="10"/>
        <v>1</v>
      </c>
    </row>
  </sheetData>
  <sheetProtection/>
  <dataValidations count="1">
    <dataValidation type="list" allowBlank="1" showInputMessage="1" showErrorMessage="1" sqref="AA9">
      <formula1>"Po prekidu,Povezano"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2012-03-09T09:39:07Z</dcterms:created>
  <dcterms:modified xsi:type="dcterms:W3CDTF">2012-03-12T09:39:20Z</dcterms:modified>
  <cp:category/>
  <cp:version/>
  <cp:contentType/>
  <cp:contentStatus/>
</cp:coreProperties>
</file>