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396" activeTab="1"/>
  </bookViews>
  <sheets>
    <sheet name="VOZILA" sheetId="1" r:id="rId1"/>
    <sheet name="PUTNI NALOZI" sheetId="2" r:id="rId2"/>
    <sheet name="GORIVO" sheetId="3" r:id="rId3"/>
  </sheets>
  <definedNames/>
  <calcPr fullCalcOnLoad="1"/>
</workbook>
</file>

<file path=xl/sharedStrings.xml><?xml version="1.0" encoding="utf-8"?>
<sst xmlns="http://schemas.openxmlformats.org/spreadsheetml/2006/main" count="104" uniqueCount="59">
  <si>
    <r>
      <t xml:space="preserve">  </t>
    </r>
    <r>
      <rPr>
        <b/>
        <sz val="10"/>
        <color indexed="8"/>
        <rFont val="Arial"/>
        <family val="2"/>
      </rPr>
      <t xml:space="preserve"> MARKA AUTOMOBILA</t>
    </r>
  </si>
  <si>
    <t>REG.OZNAK</t>
  </si>
  <si>
    <t>VOZAČ</t>
  </si>
  <si>
    <t>RB</t>
  </si>
  <si>
    <t>MJESEC</t>
  </si>
  <si>
    <t>DATUM</t>
  </si>
  <si>
    <t>REGISTARSKA OZNAKA</t>
  </si>
  <si>
    <t>MARKA AUTOMOBILA</t>
  </si>
  <si>
    <t>STANJE BROJILA</t>
  </si>
  <si>
    <t>POČETNO</t>
  </si>
  <si>
    <t>KRAJNJE</t>
  </si>
  <si>
    <t>PRIJEĐENI KILOMETRI</t>
  </si>
  <si>
    <t>10/2011</t>
  </si>
  <si>
    <t>GORIVO</t>
  </si>
  <si>
    <t>MJESTO</t>
  </si>
  <si>
    <t>DIESEL</t>
  </si>
  <si>
    <t>BENZIN</t>
  </si>
  <si>
    <t>BENZIN (lit)</t>
  </si>
  <si>
    <t>AUTO PLIN (lit)</t>
  </si>
  <si>
    <t>111-M-555</t>
  </si>
  <si>
    <t>777-M-399</t>
  </si>
  <si>
    <t>321-M-741</t>
  </si>
  <si>
    <t>456-M-739</t>
  </si>
  <si>
    <t>A13-E-802</t>
  </si>
  <si>
    <t>111-M-398</t>
  </si>
  <si>
    <t>1OO-E-778</t>
  </si>
  <si>
    <t>K25-O-321</t>
  </si>
  <si>
    <t>888-E-999</t>
  </si>
  <si>
    <t>A57-A-779</t>
  </si>
  <si>
    <t>338-T-318</t>
  </si>
  <si>
    <t>448-T-475</t>
  </si>
  <si>
    <t>T23-J-018</t>
  </si>
  <si>
    <t>779-M-854</t>
  </si>
  <si>
    <t>A68-O-807</t>
  </si>
  <si>
    <t>549-A-579</t>
  </si>
  <si>
    <t>777-E-321</t>
  </si>
  <si>
    <t>658-A-960</t>
  </si>
  <si>
    <t>A90-T-375</t>
  </si>
  <si>
    <t>778-K-189</t>
  </si>
  <si>
    <t>VOLKSWAGEN CADDY1</t>
  </si>
  <si>
    <t>VOLKSWAGEN CADDY2</t>
  </si>
  <si>
    <t>VOLKSWAGEN CADDY3</t>
  </si>
  <si>
    <t>VOLKSWAGEN CADDY4</t>
  </si>
  <si>
    <t>VOLKSWAGEN CADDY5</t>
  </si>
  <si>
    <t>VOLKSWAGEN CADDY6</t>
  </si>
  <si>
    <t>CITROEN BERLINGO7</t>
  </si>
  <si>
    <t>CITROEN BERLINGO8</t>
  </si>
  <si>
    <t>CITROEN JUMPER9</t>
  </si>
  <si>
    <t>LADA NIVA10</t>
  </si>
  <si>
    <t>FIAT PANDA11</t>
  </si>
  <si>
    <t>FIAT PANDA BUSOVACA12</t>
  </si>
  <si>
    <t>VOLKSWAGEN CADDY13</t>
  </si>
  <si>
    <t>VOLKSWAGEN CADDY14</t>
  </si>
  <si>
    <t>VOLKSWAGEN TRANSPORTER15</t>
  </si>
  <si>
    <t>FIAT PANDA16</t>
  </si>
  <si>
    <t>FORD FIESTA COURIER17</t>
  </si>
  <si>
    <t>ŠKODA PICKUP18</t>
  </si>
  <si>
    <t>FIAT PANDA19</t>
  </si>
  <si>
    <t>FIAT PANDA20</t>
  </si>
</sst>
</file>

<file path=xl/styles.xml><?xml version="1.0" encoding="utf-8"?>
<styleSheet xmlns="http://schemas.openxmlformats.org/spreadsheetml/2006/main">
  <numFmts count="14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dd/mm/yy"/>
    <numFmt numFmtId="165" formatCode="&quot;Da&quot;;&quot;Da&quot;;&quot;Ne&quot;"/>
    <numFmt numFmtId="166" formatCode="&quot;True&quot;;&quot;True&quot;;&quot;False&quot;"/>
    <numFmt numFmtId="167" formatCode="&quot;Uključeno&quot;;&quot;Uključeno&quot;;&quot;Isključeno&quot;"/>
    <numFmt numFmtId="168" formatCode="[$¥€-2]\ #,##0.00_);[Red]\([$€-2]\ #,##0.00\)"/>
    <numFmt numFmtId="169" formatCode="[$-41A]dd\,\ mmmm\ yyyy"/>
  </numFmts>
  <fonts count="42"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50"/>
      <name val="Arial"/>
      <family val="2"/>
    </font>
    <font>
      <sz val="10"/>
      <color indexed="5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0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00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9" fontId="0" fillId="0" borderId="0" applyFill="0" applyBorder="0" applyAlignment="0" applyProtection="0"/>
    <xf numFmtId="0" fontId="35" fillId="0" borderId="7" applyNumberFormat="0" applyFill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0" xfId="0" applyAlignment="1">
      <alignment horizontal="right"/>
    </xf>
    <xf numFmtId="49" fontId="0" fillId="0" borderId="0" xfId="0" applyNumberFormat="1" applyAlignment="1">
      <alignment/>
    </xf>
    <xf numFmtId="0" fontId="0" fillId="0" borderId="13" xfId="0" applyFont="1" applyFill="1" applyBorder="1" applyAlignment="1">
      <alignment/>
    </xf>
    <xf numFmtId="14" fontId="0" fillId="0" borderId="10" xfId="0" applyNumberFormat="1" applyBorder="1" applyAlignment="1">
      <alignment horizontal="right"/>
    </xf>
    <xf numFmtId="0" fontId="0" fillId="0" borderId="0" xfId="0" applyAlignment="1">
      <alignment horizontal="left"/>
    </xf>
    <xf numFmtId="0" fontId="0" fillId="0" borderId="11" xfId="0" applyFont="1" applyFill="1" applyBorder="1" applyAlignment="1">
      <alignment/>
    </xf>
    <xf numFmtId="49" fontId="0" fillId="0" borderId="11" xfId="0" applyNumberFormat="1" applyFont="1" applyFill="1" applyBorder="1" applyAlignment="1">
      <alignment/>
    </xf>
    <xf numFmtId="0" fontId="1" fillId="0" borderId="12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Alignment="1">
      <alignment horizontal="center" wrapText="1"/>
    </xf>
    <xf numFmtId="49" fontId="0" fillId="0" borderId="14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41" fillId="0" borderId="0" xfId="0" applyFont="1" applyAlignment="1">
      <alignment/>
    </xf>
    <xf numFmtId="49" fontId="0" fillId="0" borderId="15" xfId="0" applyNumberFormat="1" applyFont="1" applyFill="1" applyBorder="1" applyAlignment="1">
      <alignment/>
    </xf>
    <xf numFmtId="49" fontId="0" fillId="0" borderId="12" xfId="0" applyNumberFormat="1" applyFont="1" applyBorder="1" applyAlignment="1">
      <alignment/>
    </xf>
    <xf numFmtId="49" fontId="0" fillId="0" borderId="13" xfId="0" applyNumberFormat="1" applyFont="1" applyFill="1" applyBorder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94006B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B3B300"/>
      <rgbColor rgb="00FFCC00"/>
      <rgbColor rgb="00FF9900"/>
      <rgbColor rgb="00FF6600"/>
      <rgbColor rgb="00666699"/>
      <rgbColor rgb="00969696"/>
      <rgbColor rgb="00004A4A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="105" zoomScaleNormal="105" zoomScalePageLayoutView="0" workbookViewId="0" topLeftCell="A1">
      <selection activeCell="C24" sqref="C24"/>
    </sheetView>
  </sheetViews>
  <sheetFormatPr defaultColWidth="11.57421875" defaultRowHeight="12.75"/>
  <cols>
    <col min="1" max="2" width="14.7109375" style="0" customWidth="1"/>
    <col min="3" max="3" width="30.00390625" style="0" customWidth="1"/>
    <col min="4" max="4" width="20.00390625" style="0" customWidth="1"/>
    <col min="5" max="5" width="28.00390625" style="0" customWidth="1"/>
    <col min="6" max="6" width="11.57421875" style="0" customWidth="1"/>
    <col min="7" max="7" width="25.7109375" style="0" customWidth="1"/>
  </cols>
  <sheetData>
    <row r="1" spans="3:8" ht="12.75">
      <c r="C1" s="1"/>
      <c r="D1" s="1"/>
      <c r="E1" s="2"/>
      <c r="F1" s="2"/>
      <c r="G1" s="2"/>
      <c r="H1" s="2"/>
    </row>
    <row r="3" spans="1:9" ht="12.75">
      <c r="A3" s="12"/>
      <c r="B3" s="16" t="s">
        <v>1</v>
      </c>
      <c r="C3" s="15" t="s">
        <v>0</v>
      </c>
      <c r="D3" s="15" t="s">
        <v>13</v>
      </c>
      <c r="H3" s="3"/>
      <c r="I3" s="4"/>
    </row>
    <row r="4" spans="2:9" ht="12.75">
      <c r="B4" s="14" t="s">
        <v>19</v>
      </c>
      <c r="C4" s="26" t="s">
        <v>39</v>
      </c>
      <c r="D4" s="5" t="s">
        <v>15</v>
      </c>
      <c r="H4" s="6"/>
      <c r="I4" s="7"/>
    </row>
    <row r="5" spans="2:9" ht="12.75">
      <c r="B5" s="14" t="s">
        <v>20</v>
      </c>
      <c r="C5" s="26" t="s">
        <v>40</v>
      </c>
      <c r="D5" s="5" t="s">
        <v>15</v>
      </c>
      <c r="H5" s="6"/>
      <c r="I5" s="7"/>
    </row>
    <row r="6" spans="2:9" ht="12.75">
      <c r="B6" s="14" t="s">
        <v>21</v>
      </c>
      <c r="C6" s="26" t="s">
        <v>41</v>
      </c>
      <c r="D6" s="5" t="s">
        <v>15</v>
      </c>
      <c r="H6" s="6"/>
      <c r="I6" s="7"/>
    </row>
    <row r="7" spans="2:9" ht="12.75" customHeight="1">
      <c r="B7" s="14" t="s">
        <v>22</v>
      </c>
      <c r="C7" s="26" t="s">
        <v>42</v>
      </c>
      <c r="D7" s="5" t="s">
        <v>15</v>
      </c>
      <c r="H7" s="6"/>
      <c r="I7" s="7"/>
    </row>
    <row r="8" spans="2:9" ht="13.5" customHeight="1">
      <c r="B8" s="14" t="s">
        <v>23</v>
      </c>
      <c r="C8" s="26" t="s">
        <v>43</v>
      </c>
      <c r="D8" s="5" t="s">
        <v>15</v>
      </c>
      <c r="H8" s="6"/>
      <c r="I8" s="7"/>
    </row>
    <row r="9" spans="2:9" ht="12.75">
      <c r="B9" s="14" t="s">
        <v>24</v>
      </c>
      <c r="C9" s="26" t="s">
        <v>44</v>
      </c>
      <c r="D9" s="5" t="s">
        <v>15</v>
      </c>
      <c r="H9" s="6"/>
      <c r="I9" s="7"/>
    </row>
    <row r="10" spans="2:9" ht="12.75">
      <c r="B10" s="14" t="s">
        <v>25</v>
      </c>
      <c r="C10" s="26" t="s">
        <v>45</v>
      </c>
      <c r="D10" s="5" t="s">
        <v>15</v>
      </c>
      <c r="H10" s="6"/>
      <c r="I10" s="7"/>
    </row>
    <row r="11" spans="2:9" ht="12.75">
      <c r="B11" s="14" t="s">
        <v>26</v>
      </c>
      <c r="C11" s="26" t="s">
        <v>46</v>
      </c>
      <c r="D11" s="5" t="s">
        <v>15</v>
      </c>
      <c r="H11" s="6"/>
      <c r="I11" s="7"/>
    </row>
    <row r="12" spans="2:9" ht="12.75">
      <c r="B12" s="14" t="s">
        <v>27</v>
      </c>
      <c r="C12" s="26" t="s">
        <v>47</v>
      </c>
      <c r="D12" s="5" t="s">
        <v>15</v>
      </c>
      <c r="H12" s="11"/>
      <c r="I12" s="7"/>
    </row>
    <row r="13" spans="2:9" ht="12.75">
      <c r="B13" s="14" t="s">
        <v>28</v>
      </c>
      <c r="C13" s="26" t="s">
        <v>48</v>
      </c>
      <c r="D13" s="5" t="s">
        <v>16</v>
      </c>
      <c r="H13" s="6"/>
      <c r="I13" s="7"/>
    </row>
    <row r="14" spans="2:9" ht="12.75">
      <c r="B14" s="14" t="s">
        <v>29</v>
      </c>
      <c r="C14" s="26" t="s">
        <v>49</v>
      </c>
      <c r="D14" s="5" t="s">
        <v>16</v>
      </c>
      <c r="H14" s="6"/>
      <c r="I14" s="7"/>
    </row>
    <row r="15" spans="2:9" ht="12.75">
      <c r="B15" s="14" t="s">
        <v>30</v>
      </c>
      <c r="C15" s="26" t="s">
        <v>50</v>
      </c>
      <c r="D15" s="5" t="s">
        <v>16</v>
      </c>
      <c r="H15" s="6"/>
      <c r="I15" s="7"/>
    </row>
    <row r="16" spans="2:9" ht="12.75">
      <c r="B16" s="14" t="s">
        <v>31</v>
      </c>
      <c r="C16" s="26" t="s">
        <v>51</v>
      </c>
      <c r="D16" s="5" t="s">
        <v>15</v>
      </c>
      <c r="H16" s="6"/>
      <c r="I16" s="7"/>
    </row>
    <row r="17" spans="2:9" ht="12.75">
      <c r="B17" s="14" t="s">
        <v>32</v>
      </c>
      <c r="C17" s="26" t="s">
        <v>52</v>
      </c>
      <c r="D17" s="5" t="s">
        <v>15</v>
      </c>
      <c r="H17" s="6"/>
      <c r="I17" s="7"/>
    </row>
    <row r="18" spans="2:9" ht="12.75">
      <c r="B18" s="14" t="s">
        <v>33</v>
      </c>
      <c r="C18" s="26" t="s">
        <v>53</v>
      </c>
      <c r="D18" s="5" t="s">
        <v>15</v>
      </c>
      <c r="H18" s="6"/>
      <c r="I18" s="7"/>
    </row>
    <row r="19" spans="2:9" ht="12.75">
      <c r="B19" s="14" t="s">
        <v>34</v>
      </c>
      <c r="C19" s="26" t="s">
        <v>54</v>
      </c>
      <c r="D19" s="5" t="s">
        <v>16</v>
      </c>
      <c r="H19" s="6"/>
      <c r="I19" s="7"/>
    </row>
    <row r="20" spans="2:9" ht="12.75">
      <c r="B20" s="14" t="s">
        <v>35</v>
      </c>
      <c r="C20" s="26" t="s">
        <v>55</v>
      </c>
      <c r="D20" s="5" t="s">
        <v>15</v>
      </c>
      <c r="H20" s="6"/>
      <c r="I20" s="7"/>
    </row>
    <row r="21" spans="2:9" ht="12.75">
      <c r="B21" s="14" t="s">
        <v>36</v>
      </c>
      <c r="C21" s="26" t="s">
        <v>56</v>
      </c>
      <c r="D21" s="5" t="s">
        <v>16</v>
      </c>
      <c r="H21" s="6"/>
      <c r="I21" s="7"/>
    </row>
    <row r="22" spans="2:9" ht="12.75">
      <c r="B22" s="25" t="s">
        <v>37</v>
      </c>
      <c r="C22" s="27" t="s">
        <v>57</v>
      </c>
      <c r="D22" s="10" t="s">
        <v>16</v>
      </c>
      <c r="H22" s="8"/>
      <c r="I22" s="8"/>
    </row>
    <row r="23" spans="2:4" ht="12.75">
      <c r="B23" s="25" t="s">
        <v>38</v>
      </c>
      <c r="C23" s="27" t="s">
        <v>58</v>
      </c>
      <c r="D23" s="10" t="s">
        <v>16</v>
      </c>
    </row>
  </sheetData>
  <sheetProtection selectLockedCells="1" selectUnlockedCells="1"/>
  <dataValidations count="1">
    <dataValidation type="list" allowBlank="1" showInputMessage="1" showErrorMessage="1" sqref="B27">
      <formula1>$B$4:$B$23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PageLayoutView="0" workbookViewId="0" topLeftCell="A1">
      <selection activeCell="E20" sqref="E20"/>
    </sheetView>
  </sheetViews>
  <sheetFormatPr defaultColWidth="11.57421875" defaultRowHeight="12.75"/>
  <cols>
    <col min="1" max="1" width="11.57421875" style="0" customWidth="1"/>
    <col min="2" max="2" width="19.140625" style="9" customWidth="1"/>
    <col min="3" max="3" width="24.421875" style="0" customWidth="1"/>
    <col min="4" max="4" width="29.7109375" style="0" customWidth="1"/>
    <col min="5" max="5" width="24.00390625" style="0" customWidth="1"/>
    <col min="6" max="6" width="20.7109375" style="0" customWidth="1"/>
    <col min="7" max="8" width="11.57421875" style="0" customWidth="1"/>
    <col min="9" max="9" width="13.8515625" style="0" customWidth="1"/>
    <col min="10" max="10" width="11.57421875" style="0" customWidth="1"/>
    <col min="11" max="11" width="16.00390625" style="0" customWidth="1"/>
  </cols>
  <sheetData>
    <row r="1" spans="1:13" ht="12.75">
      <c r="A1" s="17" t="s">
        <v>3</v>
      </c>
      <c r="B1" s="22" t="s">
        <v>4</v>
      </c>
      <c r="C1" s="19" t="s">
        <v>5</v>
      </c>
      <c r="D1" s="18" t="s">
        <v>6</v>
      </c>
      <c r="E1" s="18" t="s">
        <v>7</v>
      </c>
      <c r="F1" s="18" t="s">
        <v>2</v>
      </c>
      <c r="G1" t="s">
        <v>8</v>
      </c>
      <c r="I1" s="21" t="s">
        <v>11</v>
      </c>
      <c r="J1" s="17" t="s">
        <v>13</v>
      </c>
      <c r="K1" s="17"/>
      <c r="L1" s="17"/>
      <c r="M1" s="17"/>
    </row>
    <row r="2" spans="1:13" ht="12.75">
      <c r="A2" s="17"/>
      <c r="B2" s="23"/>
      <c r="C2" s="20"/>
      <c r="D2" s="18"/>
      <c r="E2" s="18"/>
      <c r="F2" s="18"/>
      <c r="G2" t="s">
        <v>9</v>
      </c>
      <c r="H2" t="s">
        <v>10</v>
      </c>
      <c r="I2" s="21"/>
      <c r="J2" t="s">
        <v>14</v>
      </c>
      <c r="K2" t="s">
        <v>8</v>
      </c>
      <c r="L2" t="s">
        <v>17</v>
      </c>
      <c r="M2" t="s">
        <v>18</v>
      </c>
    </row>
    <row r="3" spans="2:9" ht="12.75">
      <c r="B3" s="9" t="s">
        <v>12</v>
      </c>
      <c r="D3" s="13"/>
      <c r="E3" s="5">
        <f>IF(D3&lt;&gt;"",VLOOKUP($D3,VOZILA!$B$4:$C$23,2),"")</f>
      </c>
      <c r="G3">
        <v>284723</v>
      </c>
      <c r="H3">
        <v>284779</v>
      </c>
      <c r="I3">
        <f>H3-G3</f>
        <v>56</v>
      </c>
    </row>
    <row r="4" spans="2:9" ht="12.75">
      <c r="B4" s="9" t="s">
        <v>12</v>
      </c>
      <c r="D4" s="13"/>
      <c r="E4" s="5">
        <f>IF(D4&lt;&gt;"",VLOOKUP($D4,VOZILA!$B$4:$C$23,2),"")</f>
      </c>
      <c r="G4">
        <f>H3</f>
        <v>284779</v>
      </c>
      <c r="H4">
        <v>284915</v>
      </c>
      <c r="I4">
        <f aca="true" t="shared" si="0" ref="I4:I19">H4-G4</f>
        <v>136</v>
      </c>
    </row>
    <row r="5" spans="2:9" ht="12.75">
      <c r="B5" s="9" t="s">
        <v>12</v>
      </c>
      <c r="D5" s="13"/>
      <c r="E5" s="5">
        <f>IF(D5&lt;&gt;"",VLOOKUP($D5,VOZILA!$B$4:$C$23,2),"")</f>
      </c>
      <c r="G5">
        <f aca="true" t="shared" si="1" ref="G5:G10">H4</f>
        <v>284915</v>
      </c>
      <c r="H5">
        <v>284970</v>
      </c>
      <c r="I5">
        <f t="shared" si="0"/>
        <v>55</v>
      </c>
    </row>
    <row r="6" spans="2:9" ht="12.75">
      <c r="B6" s="9" t="s">
        <v>12</v>
      </c>
      <c r="D6" s="13"/>
      <c r="E6" s="5">
        <f>IF(D6&lt;&gt;"",VLOOKUP($D6,VOZILA!$B$4:$C$23,2),"")</f>
      </c>
      <c r="G6">
        <f t="shared" si="1"/>
        <v>284970</v>
      </c>
      <c r="H6">
        <v>285000</v>
      </c>
      <c r="I6">
        <f t="shared" si="0"/>
        <v>30</v>
      </c>
    </row>
    <row r="7" spans="2:9" ht="12.75">
      <c r="B7" s="9" t="s">
        <v>12</v>
      </c>
      <c r="D7" s="13"/>
      <c r="E7" s="5">
        <f>IF(D7&lt;&gt;"",VLOOKUP($D7,VOZILA!$B$4:$C$23,2),"")</f>
      </c>
      <c r="G7">
        <f t="shared" si="1"/>
        <v>285000</v>
      </c>
      <c r="H7">
        <v>285030</v>
      </c>
      <c r="I7">
        <f t="shared" si="0"/>
        <v>30</v>
      </c>
    </row>
    <row r="8" spans="2:9" ht="12.75">
      <c r="B8" s="9" t="s">
        <v>12</v>
      </c>
      <c r="D8" s="13"/>
      <c r="E8" s="5">
        <f>IF(D8&lt;&gt;"",VLOOKUP($D8,VOZILA!$B$4:$C$23,2),"")</f>
      </c>
      <c r="G8">
        <f t="shared" si="1"/>
        <v>285030</v>
      </c>
      <c r="H8">
        <v>285061</v>
      </c>
      <c r="I8">
        <f t="shared" si="0"/>
        <v>31</v>
      </c>
    </row>
    <row r="9" spans="2:9" ht="12.75">
      <c r="B9" s="9" t="s">
        <v>12</v>
      </c>
      <c r="D9" s="13"/>
      <c r="E9" s="5">
        <f>IF(D9&lt;&gt;"",VLOOKUP($D9,VOZILA!$B$4:$C$23,2),"")</f>
      </c>
      <c r="G9">
        <f t="shared" si="1"/>
        <v>285061</v>
      </c>
      <c r="H9">
        <v>285101</v>
      </c>
      <c r="I9">
        <f t="shared" si="0"/>
        <v>40</v>
      </c>
    </row>
    <row r="10" spans="2:9" ht="12.75">
      <c r="B10" s="9" t="s">
        <v>12</v>
      </c>
      <c r="D10" s="13"/>
      <c r="E10" s="5">
        <f>IF(D10&lt;&gt;"",VLOOKUP($D10,VOZILA!$B$4:$C$23,2),"")</f>
      </c>
      <c r="G10">
        <f t="shared" si="1"/>
        <v>285101</v>
      </c>
      <c r="H10">
        <v>285101</v>
      </c>
      <c r="I10">
        <f t="shared" si="0"/>
        <v>0</v>
      </c>
    </row>
    <row r="11" spans="2:9" ht="12.75">
      <c r="B11" s="9" t="s">
        <v>12</v>
      </c>
      <c r="D11" s="13"/>
      <c r="E11" s="5">
        <f>IF(D11&lt;&gt;"",VLOOKUP($D11,VOZILA!$B$4:$C$23,2),"")</f>
      </c>
      <c r="G11">
        <v>268455</v>
      </c>
      <c r="H11">
        <v>268577</v>
      </c>
      <c r="I11">
        <f t="shared" si="0"/>
        <v>122</v>
      </c>
    </row>
    <row r="12" spans="2:9" ht="12.75">
      <c r="B12" s="9" t="s">
        <v>12</v>
      </c>
      <c r="D12" s="13"/>
      <c r="E12" s="5">
        <f>IF(D12&lt;&gt;"",VLOOKUP($D12,VOZILA!$B$4:$C$23,2),"")</f>
      </c>
      <c r="G12">
        <f>H11</f>
        <v>268577</v>
      </c>
      <c r="H12">
        <v>268636</v>
      </c>
      <c r="I12">
        <f t="shared" si="0"/>
        <v>59</v>
      </c>
    </row>
    <row r="13" spans="2:9" ht="12.75">
      <c r="B13" s="9" t="s">
        <v>12</v>
      </c>
      <c r="D13" s="13"/>
      <c r="E13" s="5">
        <f>IF(D13&lt;&gt;"",VLOOKUP($D13,VOZILA!$B$4:$C$23,2),"")</f>
      </c>
      <c r="G13">
        <f>H12</f>
        <v>268636</v>
      </c>
      <c r="H13">
        <v>268685</v>
      </c>
      <c r="I13">
        <f t="shared" si="0"/>
        <v>49</v>
      </c>
    </row>
    <row r="14" spans="2:9" ht="12.75">
      <c r="B14" s="9" t="s">
        <v>12</v>
      </c>
      <c r="D14" s="13"/>
      <c r="E14" s="5">
        <f>IF(D14&lt;&gt;"",VLOOKUP($D14,VOZILA!$B$4:$C$23,2),"")</f>
      </c>
      <c r="G14">
        <f>H13</f>
        <v>268685</v>
      </c>
      <c r="H14">
        <v>268722</v>
      </c>
      <c r="I14">
        <f t="shared" si="0"/>
        <v>37</v>
      </c>
    </row>
    <row r="15" spans="2:9" ht="12.75">
      <c r="B15" s="9" t="s">
        <v>12</v>
      </c>
      <c r="D15" s="13"/>
      <c r="E15" s="5">
        <f>IF(D15&lt;&gt;"",VLOOKUP($D15,VOZILA!$B$4:$C$23,2),"")</f>
      </c>
      <c r="G15">
        <f>H14</f>
        <v>268722</v>
      </c>
      <c r="H15">
        <v>268784</v>
      </c>
      <c r="I15">
        <f t="shared" si="0"/>
        <v>62</v>
      </c>
    </row>
    <row r="16" spans="2:9" ht="12.75">
      <c r="B16" s="9" t="s">
        <v>12</v>
      </c>
      <c r="D16" s="13"/>
      <c r="E16" s="5">
        <f>IF(D16&lt;&gt;"",VLOOKUP($D16,VOZILA!$B$4:$C$23,2),"")</f>
      </c>
      <c r="G16">
        <f>H15</f>
        <v>268784</v>
      </c>
      <c r="H16">
        <v>268885</v>
      </c>
      <c r="I16">
        <f t="shared" si="0"/>
        <v>101</v>
      </c>
    </row>
    <row r="17" spans="2:9" ht="12.75">
      <c r="B17" s="9" t="s">
        <v>12</v>
      </c>
      <c r="D17" s="13"/>
      <c r="E17" s="5">
        <f>IF(D17&lt;&gt;"",VLOOKUP($D17,VOZILA!$B$4:$C$23,2),"")</f>
      </c>
      <c r="G17">
        <f>H16</f>
        <v>268885</v>
      </c>
      <c r="H17">
        <v>268903</v>
      </c>
      <c r="I17">
        <f t="shared" si="0"/>
        <v>18</v>
      </c>
    </row>
    <row r="18" spans="2:9" ht="12.75">
      <c r="B18" s="9" t="s">
        <v>12</v>
      </c>
      <c r="D18" s="13"/>
      <c r="E18" s="5">
        <f>IF(D18&lt;&gt;"",VLOOKUP($D18,VOZILA!$B$4:$C$23,2),"")</f>
      </c>
      <c r="I18">
        <f t="shared" si="0"/>
        <v>0</v>
      </c>
    </row>
    <row r="19" spans="4:9" ht="12.75">
      <c r="D19" t="s">
        <v>33</v>
      </c>
      <c r="E19" s="5" t="str">
        <f>IF($D$19&lt;&gt;"",VLOOKUP($D$19,VOZILA!$B$4:$C$23,2),"")</f>
        <v>VOLKSWAGEN TRANSPORTER15</v>
      </c>
      <c r="I19">
        <f t="shared" si="0"/>
        <v>0</v>
      </c>
    </row>
    <row r="23" ht="12.75">
      <c r="E23" s="24">
        <f>IF(A2&lt;&gt;"",VLOOKUP($A2,$M$2:$R$6,2),"")</f>
      </c>
    </row>
  </sheetData>
  <sheetProtection selectLockedCells="1" selectUnlockedCells="1"/>
  <mergeCells count="8">
    <mergeCell ref="J1:M1"/>
    <mergeCell ref="A1:A2"/>
    <mergeCell ref="B1:B2"/>
    <mergeCell ref="C1:C2"/>
    <mergeCell ref="D1:D2"/>
    <mergeCell ref="E1:E2"/>
    <mergeCell ref="I1:I2"/>
    <mergeCell ref="F1:F2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"/>
  <sheetViews>
    <sheetView zoomScalePageLayoutView="0" workbookViewId="0" topLeftCell="A1">
      <selection activeCell="F14" sqref="F14"/>
    </sheetView>
  </sheetViews>
  <sheetFormatPr defaultColWidth="9.140625" defaultRowHeight="12.75"/>
  <cols>
    <col min="3" max="3" width="11.7109375" style="0" customWidth="1"/>
    <col min="4" max="4" width="21.7109375" style="0" customWidth="1"/>
    <col min="5" max="5" width="22.28125" style="0" customWidth="1"/>
  </cols>
  <sheetData>
    <row r="1" spans="1:9" ht="12.75">
      <c r="A1" s="17" t="s">
        <v>3</v>
      </c>
      <c r="B1" s="22" t="s">
        <v>4</v>
      </c>
      <c r="C1" s="19" t="s">
        <v>5</v>
      </c>
      <c r="D1" s="18" t="s">
        <v>6</v>
      </c>
      <c r="E1" s="18" t="s">
        <v>7</v>
      </c>
      <c r="F1" t="s">
        <v>14</v>
      </c>
      <c r="G1" t="s">
        <v>8</v>
      </c>
      <c r="H1" t="s">
        <v>17</v>
      </c>
      <c r="I1" t="s">
        <v>18</v>
      </c>
    </row>
    <row r="2" spans="1:5" ht="12.75">
      <c r="A2" s="17"/>
      <c r="B2" s="23"/>
      <c r="C2" s="20"/>
      <c r="D2" s="18"/>
      <c r="E2" s="18"/>
    </row>
  </sheetData>
  <sheetProtection/>
  <mergeCells count="5">
    <mergeCell ref="A1:A2"/>
    <mergeCell ref="B1:B2"/>
    <mergeCell ref="C1:C2"/>
    <mergeCell ref="D1:D2"/>
    <mergeCell ref="E1:E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DAVOR</dc:creator>
  <cp:keywords/>
  <dc:description/>
  <cp:lastModifiedBy>DAVOR</cp:lastModifiedBy>
  <cp:lastPrinted>2011-10-25T13:58:51Z</cp:lastPrinted>
  <dcterms:created xsi:type="dcterms:W3CDTF">2011-10-25T09:01:20Z</dcterms:created>
  <dcterms:modified xsi:type="dcterms:W3CDTF">2011-10-25T14:00:52Z</dcterms:modified>
  <cp:category/>
  <cp:version/>
  <cp:contentType/>
  <cp:contentStatus/>
</cp:coreProperties>
</file>