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6"/>
  </bookViews>
  <sheets>
    <sheet name="pocetno" sheetId="1" r:id="rId1"/>
    <sheet name="kupci" sheetId="2" r:id="rId2"/>
    <sheet name="fakture" sheetId="3" r:id="rId3"/>
    <sheet name="placanje" sheetId="4" r:id="rId4"/>
    <sheet name="kartice" sheetId="5" r:id="rId5"/>
    <sheet name="PRIN" sheetId="6" r:id="rId6"/>
    <sheet name="krajnje" sheetId="7" r:id="rId7"/>
  </sheets>
  <definedNames>
    <definedName name="kupac">'kupci'!$A$2:$A$10</definedName>
    <definedName name="kupci">'kupci'!$A$2:$D$7</definedName>
    <definedName name="pocetno">'pocetno'!$A$2:$E$10</definedName>
    <definedName name="_xlnm.Print_Area" localSheetId="5">'PRIN'!$A:$G</definedName>
  </definedNames>
  <calcPr fullCalcOnLoad="1"/>
</workbook>
</file>

<file path=xl/sharedStrings.xml><?xml version="1.0" encoding="utf-8"?>
<sst xmlns="http://schemas.openxmlformats.org/spreadsheetml/2006/main" count="138" uniqueCount="47">
  <si>
    <t>sifra</t>
  </si>
  <si>
    <t>kupac</t>
  </si>
  <si>
    <t>adresa</t>
  </si>
  <si>
    <t>grad</t>
  </si>
  <si>
    <t>ul 1</t>
  </si>
  <si>
    <t>ul 2</t>
  </si>
  <si>
    <t>ul 3</t>
  </si>
  <si>
    <t>ul 4</t>
  </si>
  <si>
    <t>ul 5</t>
  </si>
  <si>
    <t>ul 6</t>
  </si>
  <si>
    <t>grad 1</t>
  </si>
  <si>
    <t>grad 2</t>
  </si>
  <si>
    <t>grad 3</t>
  </si>
  <si>
    <t>grad 4</t>
  </si>
  <si>
    <t>grad 5</t>
  </si>
  <si>
    <t>grad 6</t>
  </si>
  <si>
    <t>01/2011</t>
  </si>
  <si>
    <t>02/2011</t>
  </si>
  <si>
    <t>03/2011</t>
  </si>
  <si>
    <t>04/2011</t>
  </si>
  <si>
    <t>05/2011</t>
  </si>
  <si>
    <t>06/2011</t>
  </si>
  <si>
    <t>DATUM</t>
  </si>
  <si>
    <t>OPIS</t>
  </si>
  <si>
    <t>SIFRA</t>
  </si>
  <si>
    <t>KUPAC</t>
  </si>
  <si>
    <t>DUGUJE</t>
  </si>
  <si>
    <t>POTRAZUJE</t>
  </si>
  <si>
    <t>Izvod-3</t>
  </si>
  <si>
    <t>Izvod-4</t>
  </si>
  <si>
    <t>Izvod-5</t>
  </si>
  <si>
    <t>Izvod-6</t>
  </si>
  <si>
    <t>Izvod-7</t>
  </si>
  <si>
    <t>Izvod-8</t>
  </si>
  <si>
    <t>Izvod-9</t>
  </si>
  <si>
    <t>SALDO</t>
  </si>
  <si>
    <t>SVEGA:</t>
  </si>
  <si>
    <t>AAAAA</t>
  </si>
  <si>
    <t>BBB</t>
  </si>
  <si>
    <t>CCC</t>
  </si>
  <si>
    <t>DDD</t>
  </si>
  <si>
    <t>EEEE</t>
  </si>
  <si>
    <t>FFFF</t>
  </si>
  <si>
    <t>duguje</t>
  </si>
  <si>
    <t>potrazuje</t>
  </si>
  <si>
    <t>saldo</t>
  </si>
  <si>
    <t>pocetno stanje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</si>
</sst>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mmm\-yyyy"/>
    <numFmt numFmtId="166" formatCode="[$-F800]dddd\,\ mmmm\ dd\,\ yyyy"/>
    <numFmt numFmtId="167" formatCode="dd\.mm\.yy"/>
    <numFmt numFmtId="168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 horizontal="right"/>
    </xf>
    <xf numFmtId="1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2" fontId="21" fillId="0" borderId="0" xfId="0" applyNumberFormat="1" applyFont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9.140625" defaultRowHeight="15"/>
  <sheetData>
    <row r="1" spans="1:5" ht="15">
      <c r="A1" s="3" t="s">
        <v>1</v>
      </c>
      <c r="B1" s="3" t="s">
        <v>0</v>
      </c>
      <c r="C1" s="3" t="s">
        <v>43</v>
      </c>
      <c r="D1" s="3" t="s">
        <v>44</v>
      </c>
      <c r="E1" s="3" t="s">
        <v>45</v>
      </c>
    </row>
    <row r="2" spans="1:5" ht="15">
      <c r="A2" s="1" t="s">
        <v>37</v>
      </c>
      <c r="B2" s="1">
        <v>1</v>
      </c>
      <c r="C2" s="1">
        <v>0</v>
      </c>
      <c r="D2" s="1">
        <v>0</v>
      </c>
      <c r="E2" s="1">
        <f>C2-D2</f>
        <v>0</v>
      </c>
    </row>
    <row r="3" spans="1:5" ht="15">
      <c r="A3" s="1" t="s">
        <v>38</v>
      </c>
      <c r="B3" s="1">
        <v>2</v>
      </c>
      <c r="C3" s="1">
        <v>0</v>
      </c>
      <c r="D3" s="1">
        <v>0</v>
      </c>
      <c r="E3" s="1">
        <f aca="true" t="shared" si="0" ref="E3:E10">C3-D3</f>
        <v>0</v>
      </c>
    </row>
    <row r="4" spans="1:5" ht="15">
      <c r="A4" s="1" t="s">
        <v>39</v>
      </c>
      <c r="B4" s="1">
        <v>3</v>
      </c>
      <c r="C4" s="1">
        <v>0</v>
      </c>
      <c r="D4" s="1">
        <v>0</v>
      </c>
      <c r="E4" s="1">
        <f t="shared" si="0"/>
        <v>0</v>
      </c>
    </row>
    <row r="5" spans="1:5" ht="15">
      <c r="A5" s="1" t="s">
        <v>40</v>
      </c>
      <c r="B5" s="1">
        <v>4</v>
      </c>
      <c r="C5" s="1">
        <v>0</v>
      </c>
      <c r="D5" s="1">
        <v>0</v>
      </c>
      <c r="E5" s="1">
        <f t="shared" si="0"/>
        <v>0</v>
      </c>
    </row>
    <row r="6" spans="1:5" ht="15">
      <c r="A6" s="1" t="s">
        <v>41</v>
      </c>
      <c r="B6" s="1">
        <v>5</v>
      </c>
      <c r="C6" s="1">
        <v>0</v>
      </c>
      <c r="D6" s="1">
        <v>0</v>
      </c>
      <c r="E6" s="1">
        <f t="shared" si="0"/>
        <v>0</v>
      </c>
    </row>
    <row r="7" spans="1:5" ht="15">
      <c r="A7" s="1" t="s">
        <v>42</v>
      </c>
      <c r="B7" s="1">
        <v>6</v>
      </c>
      <c r="C7" s="1">
        <v>0</v>
      </c>
      <c r="D7" s="1">
        <v>0</v>
      </c>
      <c r="E7" s="1">
        <f t="shared" si="0"/>
        <v>0</v>
      </c>
    </row>
    <row r="8" spans="1:5" ht="15">
      <c r="A8" s="1"/>
      <c r="B8" s="1"/>
      <c r="C8" s="1"/>
      <c r="D8" s="1"/>
      <c r="E8" s="1">
        <f t="shared" si="0"/>
        <v>0</v>
      </c>
    </row>
    <row r="9" spans="1:5" ht="15">
      <c r="A9" s="1"/>
      <c r="B9" s="1"/>
      <c r="C9" s="1"/>
      <c r="D9" s="1"/>
      <c r="E9" s="1">
        <f t="shared" si="0"/>
        <v>0</v>
      </c>
    </row>
    <row r="10" spans="1:5" ht="15">
      <c r="A10" s="1"/>
      <c r="B10" s="1"/>
      <c r="C10" s="1"/>
      <c r="D10" s="1"/>
      <c r="E10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Kup"/>
  <dimension ref="A1:D10"/>
  <sheetViews>
    <sheetView zoomScalePageLayoutView="0" workbookViewId="0" topLeftCell="A1">
      <selection activeCell="A1" sqref="A1:D10"/>
    </sheetView>
  </sheetViews>
  <sheetFormatPr defaultColWidth="9.140625" defaultRowHeight="15"/>
  <sheetData>
    <row r="1" spans="1:4" ht="20.25" customHeight="1">
      <c r="A1" s="3" t="s">
        <v>1</v>
      </c>
      <c r="B1" s="3" t="s">
        <v>0</v>
      </c>
      <c r="C1" s="3" t="s">
        <v>2</v>
      </c>
      <c r="D1" s="3" t="s">
        <v>3</v>
      </c>
    </row>
    <row r="2" spans="1:4" ht="15">
      <c r="A2" s="1" t="s">
        <v>37</v>
      </c>
      <c r="B2" s="1">
        <v>1</v>
      </c>
      <c r="C2" s="1" t="s">
        <v>4</v>
      </c>
      <c r="D2" s="1" t="s">
        <v>10</v>
      </c>
    </row>
    <row r="3" spans="1:4" ht="15">
      <c r="A3" s="1" t="s">
        <v>38</v>
      </c>
      <c r="B3" s="1">
        <v>2</v>
      </c>
      <c r="C3" s="1" t="s">
        <v>5</v>
      </c>
      <c r="D3" s="1" t="s">
        <v>11</v>
      </c>
    </row>
    <row r="4" spans="1:4" ht="15">
      <c r="A4" s="1" t="s">
        <v>39</v>
      </c>
      <c r="B4" s="1">
        <v>3</v>
      </c>
      <c r="C4" s="1" t="s">
        <v>6</v>
      </c>
      <c r="D4" s="1" t="s">
        <v>12</v>
      </c>
    </row>
    <row r="5" spans="1:4" ht="15">
      <c r="A5" s="1" t="s">
        <v>40</v>
      </c>
      <c r="B5" s="1">
        <v>4</v>
      </c>
      <c r="C5" s="1" t="s">
        <v>7</v>
      </c>
      <c r="D5" s="1" t="s">
        <v>13</v>
      </c>
    </row>
    <row r="6" spans="1:4" ht="15">
      <c r="A6" s="1" t="s">
        <v>41</v>
      </c>
      <c r="B6" s="1">
        <v>5</v>
      </c>
      <c r="C6" s="1" t="s">
        <v>8</v>
      </c>
      <c r="D6" s="1" t="s">
        <v>14</v>
      </c>
    </row>
    <row r="7" spans="1:4" ht="15">
      <c r="A7" s="1" t="s">
        <v>42</v>
      </c>
      <c r="B7" s="1">
        <v>6</v>
      </c>
      <c r="C7" s="1" t="s">
        <v>9</v>
      </c>
      <c r="D7" s="1" t="s">
        <v>15</v>
      </c>
    </row>
    <row r="8" spans="1:4" ht="15">
      <c r="A8" s="1"/>
      <c r="B8" s="1"/>
      <c r="C8" s="1"/>
      <c r="D8" s="1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Fak"/>
  <dimension ref="A1:F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5.421875" style="10" customWidth="1"/>
    <col min="2" max="2" width="15.421875" style="0" customWidth="1"/>
    <col min="3" max="4" width="12.140625" style="0" customWidth="1"/>
    <col min="5" max="6" width="12.57421875" style="0" customWidth="1"/>
  </cols>
  <sheetData>
    <row r="1" spans="1:6" ht="22.5" customHeight="1">
      <c r="A1" s="12" t="s">
        <v>22</v>
      </c>
      <c r="B1" s="2" t="s">
        <v>23</v>
      </c>
      <c r="C1" s="2" t="s">
        <v>25</v>
      </c>
      <c r="D1" s="2" t="s">
        <v>24</v>
      </c>
      <c r="E1" s="2" t="s">
        <v>26</v>
      </c>
      <c r="F1" s="2" t="s">
        <v>27</v>
      </c>
    </row>
    <row r="2" spans="1:6" ht="15">
      <c r="A2" s="7">
        <v>40552</v>
      </c>
      <c r="B2" s="7" t="s">
        <v>16</v>
      </c>
      <c r="C2" s="5" t="s">
        <v>37</v>
      </c>
      <c r="D2" s="5">
        <f aca="true" t="shared" si="0" ref="D2:D7">VLOOKUP(C2,kupci,2,FALSE)</f>
        <v>1</v>
      </c>
      <c r="E2" s="8">
        <v>100</v>
      </c>
      <c r="F2" s="8">
        <v>0</v>
      </c>
    </row>
    <row r="3" spans="1:6" ht="15">
      <c r="A3" s="7">
        <v>40552</v>
      </c>
      <c r="B3" s="7" t="s">
        <v>17</v>
      </c>
      <c r="C3" s="5" t="s">
        <v>38</v>
      </c>
      <c r="D3" s="5">
        <f t="shared" si="0"/>
        <v>2</v>
      </c>
      <c r="E3" s="8">
        <v>200</v>
      </c>
      <c r="F3" s="8">
        <v>0</v>
      </c>
    </row>
    <row r="4" spans="1:6" ht="15">
      <c r="A4" s="7">
        <v>40553</v>
      </c>
      <c r="B4" s="7" t="s">
        <v>18</v>
      </c>
      <c r="C4" s="5" t="s">
        <v>39</v>
      </c>
      <c r="D4" s="5">
        <f t="shared" si="0"/>
        <v>3</v>
      </c>
      <c r="E4" s="8">
        <v>45</v>
      </c>
      <c r="F4" s="8">
        <v>0</v>
      </c>
    </row>
    <row r="5" spans="1:6" ht="15">
      <c r="A5" s="7">
        <v>40553</v>
      </c>
      <c r="B5" s="7" t="s">
        <v>19</v>
      </c>
      <c r="C5" s="5" t="s">
        <v>40</v>
      </c>
      <c r="D5" s="5">
        <f t="shared" si="0"/>
        <v>4</v>
      </c>
      <c r="E5" s="8">
        <v>54</v>
      </c>
      <c r="F5" s="8">
        <v>0</v>
      </c>
    </row>
    <row r="6" spans="1:6" ht="15">
      <c r="A6" s="7">
        <v>40554</v>
      </c>
      <c r="B6" s="7" t="s">
        <v>20</v>
      </c>
      <c r="C6" s="5" t="s">
        <v>41</v>
      </c>
      <c r="D6" s="5">
        <f t="shared" si="0"/>
        <v>5</v>
      </c>
      <c r="E6" s="8">
        <v>58</v>
      </c>
      <c r="F6" s="8">
        <v>0</v>
      </c>
    </row>
    <row r="7" spans="1:6" ht="15">
      <c r="A7" s="7">
        <v>40557</v>
      </c>
      <c r="B7" s="7" t="s">
        <v>21</v>
      </c>
      <c r="C7" s="5" t="s">
        <v>37</v>
      </c>
      <c r="D7" s="5">
        <f t="shared" si="0"/>
        <v>1</v>
      </c>
      <c r="E7" s="8">
        <v>16</v>
      </c>
      <c r="F7" s="8">
        <v>0</v>
      </c>
    </row>
    <row r="8" spans="1:6" ht="15">
      <c r="A8" s="7"/>
      <c r="B8" s="7"/>
      <c r="C8" s="5"/>
      <c r="D8" s="5"/>
      <c r="E8" s="8"/>
      <c r="F8" s="8"/>
    </row>
    <row r="9" spans="1:6" ht="15">
      <c r="A9" s="7"/>
      <c r="B9" s="5"/>
      <c r="C9" s="5"/>
      <c r="D9" s="5"/>
      <c r="E9" s="8"/>
      <c r="F9" s="8"/>
    </row>
    <row r="10" spans="1:6" ht="15">
      <c r="A10" s="7"/>
      <c r="B10" s="5"/>
      <c r="C10" s="5"/>
      <c r="D10" s="5"/>
      <c r="E10" s="8"/>
      <c r="F10" s="8"/>
    </row>
    <row r="11" spans="1:6" ht="15">
      <c r="A11" s="7"/>
      <c r="B11" s="5"/>
      <c r="C11" s="5"/>
      <c r="D11" s="5"/>
      <c r="E11" s="8"/>
      <c r="F11" s="8"/>
    </row>
    <row r="12" spans="1:6" ht="15">
      <c r="A12" s="7"/>
      <c r="B12" s="5"/>
      <c r="C12" s="5"/>
      <c r="D12" s="5"/>
      <c r="E12" s="8"/>
      <c r="F12" s="8"/>
    </row>
  </sheetData>
  <sheetProtection/>
  <dataValidations count="1">
    <dataValidation type="list" allowBlank="1" showInputMessage="1" showErrorMessage="1" sqref="C2:C11">
      <formula1>kupac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Plac"/>
  <dimension ref="A1:F12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15.421875" style="0" customWidth="1"/>
    <col min="3" max="4" width="12.140625" style="0" customWidth="1"/>
    <col min="5" max="6" width="12.7109375" style="0" customWidth="1"/>
  </cols>
  <sheetData>
    <row r="1" spans="1:6" ht="22.5" customHeight="1">
      <c r="A1" s="2" t="s">
        <v>22</v>
      </c>
      <c r="B1" s="2" t="s">
        <v>23</v>
      </c>
      <c r="C1" s="2" t="s">
        <v>25</v>
      </c>
      <c r="D1" s="2" t="s">
        <v>24</v>
      </c>
      <c r="E1" s="2" t="s">
        <v>26</v>
      </c>
      <c r="F1" s="2" t="s">
        <v>27</v>
      </c>
    </row>
    <row r="2" spans="1:6" ht="15">
      <c r="A2" s="7">
        <v>40664</v>
      </c>
      <c r="B2" s="7" t="s">
        <v>28</v>
      </c>
      <c r="C2" s="5" t="s">
        <v>37</v>
      </c>
      <c r="D2" s="5">
        <f aca="true" t="shared" si="0" ref="D2:D8">VLOOKUP(C2,kupci,2,FALSE)</f>
        <v>1</v>
      </c>
      <c r="E2" s="8">
        <v>0</v>
      </c>
      <c r="F2" s="8">
        <v>250</v>
      </c>
    </row>
    <row r="3" spans="1:6" ht="15">
      <c r="A3" s="7">
        <v>40665</v>
      </c>
      <c r="B3" s="7" t="s">
        <v>29</v>
      </c>
      <c r="C3" s="5" t="s">
        <v>37</v>
      </c>
      <c r="D3" s="5">
        <f t="shared" si="0"/>
        <v>1</v>
      </c>
      <c r="E3" s="8">
        <v>0</v>
      </c>
      <c r="F3" s="8">
        <v>140</v>
      </c>
    </row>
    <row r="4" spans="1:6" ht="15">
      <c r="A4" s="7">
        <v>40666</v>
      </c>
      <c r="B4" s="7" t="s">
        <v>30</v>
      </c>
      <c r="C4" s="5" t="s">
        <v>38</v>
      </c>
      <c r="D4" s="5">
        <f t="shared" si="0"/>
        <v>2</v>
      </c>
      <c r="E4" s="8">
        <v>0</v>
      </c>
      <c r="F4" s="8">
        <v>15</v>
      </c>
    </row>
    <row r="5" spans="1:6" ht="15">
      <c r="A5" s="7">
        <v>40667</v>
      </c>
      <c r="B5" s="7" t="s">
        <v>31</v>
      </c>
      <c r="C5" s="5" t="s">
        <v>37</v>
      </c>
      <c r="D5" s="5">
        <f t="shared" si="0"/>
        <v>1</v>
      </c>
      <c r="E5" s="8">
        <v>0</v>
      </c>
      <c r="F5" s="8">
        <v>20</v>
      </c>
    </row>
    <row r="6" spans="1:6" ht="15">
      <c r="A6" s="7">
        <v>40668</v>
      </c>
      <c r="B6" s="7" t="s">
        <v>32</v>
      </c>
      <c r="C6" s="5" t="s">
        <v>39</v>
      </c>
      <c r="D6" s="5">
        <f t="shared" si="0"/>
        <v>3</v>
      </c>
      <c r="E6" s="8">
        <v>0</v>
      </c>
      <c r="F6" s="8">
        <v>20</v>
      </c>
    </row>
    <row r="7" spans="1:6" ht="15">
      <c r="A7" s="7">
        <v>40669</v>
      </c>
      <c r="B7" s="7" t="s">
        <v>33</v>
      </c>
      <c r="C7" s="5" t="s">
        <v>40</v>
      </c>
      <c r="D7" s="5">
        <f t="shared" si="0"/>
        <v>4</v>
      </c>
      <c r="E7" s="8">
        <v>0</v>
      </c>
      <c r="F7" s="8">
        <v>40</v>
      </c>
    </row>
    <row r="8" spans="1:6" ht="15">
      <c r="A8" s="7">
        <v>40670</v>
      </c>
      <c r="B8" s="7" t="s">
        <v>34</v>
      </c>
      <c r="C8" s="5" t="s">
        <v>37</v>
      </c>
      <c r="D8" s="5">
        <f t="shared" si="0"/>
        <v>1</v>
      </c>
      <c r="E8" s="8">
        <v>0</v>
      </c>
      <c r="F8" s="8">
        <v>10</v>
      </c>
    </row>
    <row r="9" spans="1:6" ht="15">
      <c r="A9" s="5"/>
      <c r="B9" s="5"/>
      <c r="C9" s="5"/>
      <c r="D9" s="5"/>
      <c r="E9" s="8"/>
      <c r="F9" s="8"/>
    </row>
    <row r="10" spans="1:6" ht="15">
      <c r="A10" s="5"/>
      <c r="B10" s="5"/>
      <c r="C10" s="5"/>
      <c r="D10" s="5"/>
      <c r="E10" s="8"/>
      <c r="F10" s="8"/>
    </row>
    <row r="11" spans="1:6" ht="15">
      <c r="A11" s="5"/>
      <c r="B11" s="5"/>
      <c r="C11" s="5"/>
      <c r="D11" s="5"/>
      <c r="E11" s="8"/>
      <c r="F11" s="8"/>
    </row>
    <row r="12" spans="1:6" ht="15">
      <c r="A12" s="5"/>
      <c r="B12" s="5"/>
      <c r="C12" s="5"/>
      <c r="D12" s="5"/>
      <c r="E12" s="8"/>
      <c r="F12" s="8"/>
    </row>
  </sheetData>
  <sheetProtection/>
  <dataValidations count="1">
    <dataValidation type="list" allowBlank="1" showInputMessage="1" showErrorMessage="1" sqref="C2:C12">
      <formula1>kupac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Kart"/>
  <dimension ref="A1:J1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421875" style="10" customWidth="1"/>
    <col min="2" max="2" width="14.28125" style="0" bestFit="1" customWidth="1"/>
    <col min="3" max="4" width="12.140625" style="0" customWidth="1"/>
    <col min="5" max="6" width="12.7109375" style="16" customWidth="1"/>
    <col min="7" max="7" width="10.28125" style="16" customWidth="1"/>
  </cols>
  <sheetData>
    <row r="1" spans="1:10" ht="18.75">
      <c r="A1" s="17" t="s">
        <v>37</v>
      </c>
      <c r="B1" s="18">
        <f>VLOOKUP(A1,kupci,2,FALSE)</f>
        <v>1</v>
      </c>
      <c r="C1" s="4"/>
      <c r="D1" s="4"/>
      <c r="H1" s="19">
        <f>SUBTOTAL(109,E:E)</f>
        <v>473</v>
      </c>
      <c r="I1" s="19">
        <f>SUBTOTAL(109,F:F)</f>
        <v>495</v>
      </c>
      <c r="J1" s="19">
        <f>H1-I1</f>
        <v>-22</v>
      </c>
    </row>
    <row r="2" ht="15"/>
    <row r="3" spans="1:7" ht="20.25" customHeight="1">
      <c r="A3" s="9" t="s">
        <v>22</v>
      </c>
      <c r="B3" s="3" t="s">
        <v>23</v>
      </c>
      <c r="C3" s="3" t="s">
        <v>25</v>
      </c>
      <c r="D3" s="3" t="s">
        <v>24</v>
      </c>
      <c r="E3" s="13" t="s">
        <v>26</v>
      </c>
      <c r="F3" s="13" t="s">
        <v>27</v>
      </c>
      <c r="G3" s="13" t="s">
        <v>35</v>
      </c>
    </row>
    <row r="4" spans="1:7" s="23" customFormat="1" ht="20.25" customHeight="1">
      <c r="A4" s="20" t="s">
        <v>46</v>
      </c>
      <c r="B4" s="21"/>
      <c r="C4" s="21"/>
      <c r="D4" s="21"/>
      <c r="E4" s="22">
        <f>VLOOKUP(A1,pocetno,3,FALSE)</f>
        <v>0</v>
      </c>
      <c r="F4" s="22">
        <f>VLOOKUP(A1,pocetno,4,FALSE)</f>
        <v>0</v>
      </c>
      <c r="G4" s="21">
        <f>VLOOKUP(A1,pocetno,5,FALSE)</f>
        <v>0</v>
      </c>
    </row>
    <row r="5" spans="1:7" ht="15">
      <c r="A5" s="11">
        <v>40552</v>
      </c>
      <c r="B5" s="5" t="s">
        <v>16</v>
      </c>
      <c r="C5" s="5" t="s">
        <v>37</v>
      </c>
      <c r="D5" s="5">
        <v>1</v>
      </c>
      <c r="E5" s="14">
        <v>100</v>
      </c>
      <c r="F5" s="14">
        <v>0</v>
      </c>
      <c r="G5" s="14">
        <f>SUMIF($D$4:D5,$B$1,$E$4:E5)-SUMIF($D$4:D5,$B$1,$F$4:F5)</f>
        <v>100</v>
      </c>
    </row>
    <row r="6" spans="1:7" ht="15">
      <c r="A6" s="11">
        <v>40552</v>
      </c>
      <c r="B6" s="5" t="s">
        <v>17</v>
      </c>
      <c r="C6" s="5" t="s">
        <v>38</v>
      </c>
      <c r="D6" s="5">
        <v>2</v>
      </c>
      <c r="E6" s="14">
        <v>200</v>
      </c>
      <c r="F6" s="14">
        <v>0</v>
      </c>
      <c r="G6" s="14">
        <f>SUMIF($D$4:D6,$B$1,$E$4:E6)-SUMIF($D$4:D6,$B$1,$F$4:F6)</f>
        <v>100</v>
      </c>
    </row>
    <row r="7" spans="1:7" ht="15">
      <c r="A7" s="7">
        <v>40553</v>
      </c>
      <c r="B7" s="5" t="s">
        <v>18</v>
      </c>
      <c r="C7" s="5" t="s">
        <v>39</v>
      </c>
      <c r="D7" s="5">
        <v>3</v>
      </c>
      <c r="E7" s="15">
        <v>45</v>
      </c>
      <c r="F7" s="15">
        <v>0</v>
      </c>
      <c r="G7" s="14">
        <f>SUMIF($D$4:D7,$B$1,$E$4:E7)-SUMIF($D$4:D7,$B$1,$F$4:F7)</f>
        <v>100</v>
      </c>
    </row>
    <row r="8" spans="1:7" ht="15">
      <c r="A8" s="10">
        <v>40553</v>
      </c>
      <c r="B8" t="s">
        <v>19</v>
      </c>
      <c r="C8" t="s">
        <v>40</v>
      </c>
      <c r="D8">
        <v>4</v>
      </c>
      <c r="E8" s="16">
        <v>54</v>
      </c>
      <c r="F8" s="16">
        <v>0</v>
      </c>
      <c r="G8" s="14">
        <f>SUMIF($D$4:D8,$B$1,$E$4:E8)-SUMIF($D$4:D8,$B$1,$F$4:F8)</f>
        <v>100</v>
      </c>
    </row>
    <row r="9" spans="1:7" ht="15">
      <c r="A9" s="10">
        <v>40554</v>
      </c>
      <c r="B9" t="s">
        <v>20</v>
      </c>
      <c r="C9" t="s">
        <v>41</v>
      </c>
      <c r="D9">
        <v>5</v>
      </c>
      <c r="E9" s="16">
        <v>58</v>
      </c>
      <c r="F9" s="16">
        <v>0</v>
      </c>
      <c r="G9" s="14">
        <f>SUMIF($D$4:D9,$B$1,$E$4:E9)-SUMIF($D$4:D9,$B$1,$F$4:F9)</f>
        <v>100</v>
      </c>
    </row>
    <row r="10" spans="1:7" ht="15">
      <c r="A10" s="10">
        <v>40557</v>
      </c>
      <c r="B10" t="s">
        <v>21</v>
      </c>
      <c r="C10" t="s">
        <v>37</v>
      </c>
      <c r="D10">
        <v>1</v>
      </c>
      <c r="E10" s="16">
        <v>16</v>
      </c>
      <c r="F10" s="16">
        <v>0</v>
      </c>
      <c r="G10" s="14">
        <f>SUMIF($D$4:D10,$B$1,$E$4:E10)-SUMIF($D$4:D10,$B$1,$F$4:F10)</f>
        <v>116</v>
      </c>
    </row>
    <row r="11" spans="1:7" ht="15">
      <c r="A11" s="10">
        <v>40664</v>
      </c>
      <c r="B11" t="s">
        <v>28</v>
      </c>
      <c r="C11" t="s">
        <v>37</v>
      </c>
      <c r="D11">
        <v>1</v>
      </c>
      <c r="E11" s="16">
        <v>0</v>
      </c>
      <c r="F11" s="16">
        <v>250</v>
      </c>
      <c r="G11" s="14">
        <f>SUMIF($D$4:D11,$B$1,$E$4:E11)-SUMIF($D$4:D11,$B$1,$F$4:F11)</f>
        <v>-134</v>
      </c>
    </row>
    <row r="12" spans="1:7" ht="15">
      <c r="A12" s="7">
        <v>40665</v>
      </c>
      <c r="B12" s="7" t="s">
        <v>29</v>
      </c>
      <c r="C12" s="5" t="s">
        <v>37</v>
      </c>
      <c r="D12" s="5">
        <v>1</v>
      </c>
      <c r="E12" s="15">
        <v>0</v>
      </c>
      <c r="F12" s="15">
        <v>140</v>
      </c>
      <c r="G12" s="14">
        <f>SUMIF($D$4:D12,$B$1,$E$4:E12)-SUMIF($D$4:D12,$B$1,$F$4:F12)</f>
        <v>-274</v>
      </c>
    </row>
    <row r="13" spans="1:7" ht="15">
      <c r="A13" s="7">
        <v>40666</v>
      </c>
      <c r="B13" s="7" t="s">
        <v>30</v>
      </c>
      <c r="C13" s="5" t="s">
        <v>38</v>
      </c>
      <c r="D13" s="5">
        <v>2</v>
      </c>
      <c r="E13" s="15">
        <v>0</v>
      </c>
      <c r="F13" s="15">
        <v>15</v>
      </c>
      <c r="G13" s="14">
        <f>SUMIF($D$4:D13,$B$1,$E$4:E13)-SUMIF($D$4:D13,$B$1,$F$4:F13)</f>
        <v>-274</v>
      </c>
    </row>
    <row r="14" spans="1:7" ht="15">
      <c r="A14" s="7">
        <v>40667</v>
      </c>
      <c r="B14" s="7" t="s">
        <v>31</v>
      </c>
      <c r="C14" s="5" t="s">
        <v>37</v>
      </c>
      <c r="D14" s="5">
        <v>1</v>
      </c>
      <c r="E14" s="15">
        <v>0</v>
      </c>
      <c r="F14" s="15">
        <v>20</v>
      </c>
      <c r="G14" s="14">
        <f>SUMIF($D$4:D14,$B$1,$E$4:E14)-SUMIF($D$4:D14,$B$1,$F$4:F14)</f>
        <v>-294</v>
      </c>
    </row>
    <row r="15" spans="1:7" ht="15">
      <c r="A15" s="7">
        <v>40668</v>
      </c>
      <c r="B15" s="7" t="s">
        <v>32</v>
      </c>
      <c r="C15" s="5" t="s">
        <v>39</v>
      </c>
      <c r="D15" s="5">
        <v>3</v>
      </c>
      <c r="E15" s="15">
        <v>0</v>
      </c>
      <c r="F15" s="15">
        <v>20</v>
      </c>
      <c r="G15" s="14">
        <f>SUMIF($D$4:D15,$B$1,$E$4:E15)-SUMIF($D$4:D15,$B$1,$F$4:F15)</f>
        <v>-294</v>
      </c>
    </row>
    <row r="16" spans="1:7" ht="15">
      <c r="A16" s="7">
        <v>40669</v>
      </c>
      <c r="B16" s="7" t="s">
        <v>33</v>
      </c>
      <c r="C16" s="5" t="s">
        <v>40</v>
      </c>
      <c r="D16" s="5">
        <v>4</v>
      </c>
      <c r="E16" s="15">
        <v>0</v>
      </c>
      <c r="F16" s="15">
        <v>40</v>
      </c>
      <c r="G16" s="14">
        <f>SUMIF($D$4:D16,$B$1,$E$4:E16)-SUMIF($D$4:D16,$B$1,$F$4:F16)</f>
        <v>-294</v>
      </c>
    </row>
    <row r="17" spans="1:7" ht="15">
      <c r="A17" s="7">
        <v>40670</v>
      </c>
      <c r="B17" s="7" t="s">
        <v>34</v>
      </c>
      <c r="C17" s="5" t="s">
        <v>37</v>
      </c>
      <c r="D17" s="5">
        <v>1</v>
      </c>
      <c r="E17" s="15">
        <v>0</v>
      </c>
      <c r="F17" s="15">
        <v>10</v>
      </c>
      <c r="G17" s="14">
        <f>SUMIF($D$4:D17,$B$1,$E$4:E17)-SUMIF($D$4:D17,$B$1,$F$4:F17)</f>
        <v>-304</v>
      </c>
    </row>
  </sheetData>
  <sheetProtection/>
  <dataValidations count="1">
    <dataValidation type="list" allowBlank="1" showInputMessage="1" showErrorMessage="1" sqref="A1">
      <formula1>kupac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in"/>
  <dimension ref="A1:J1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4.421875" style="10" customWidth="1"/>
    <col min="2" max="2" width="14.28125" style="0" bestFit="1" customWidth="1"/>
    <col min="3" max="4" width="12.140625" style="0" customWidth="1"/>
    <col min="5" max="6" width="12.7109375" style="16" customWidth="1"/>
    <col min="7" max="7" width="14.57421875" style="0" customWidth="1"/>
  </cols>
  <sheetData>
    <row r="1" ht="15">
      <c r="A1" s="10" t="str">
        <f>kartice!A1</f>
        <v>AAAAA</v>
      </c>
    </row>
    <row r="2" spans="1:10" ht="20.25" customHeight="1">
      <c r="A2" s="9" t="s">
        <v>22</v>
      </c>
      <c r="B2" s="3" t="s">
        <v>23</v>
      </c>
      <c r="C2" s="3" t="s">
        <v>25</v>
      </c>
      <c r="D2" s="3" t="s">
        <v>24</v>
      </c>
      <c r="E2" s="13" t="s">
        <v>26</v>
      </c>
      <c r="F2" s="13" t="s">
        <v>27</v>
      </c>
      <c r="G2" s="3" t="s">
        <v>35</v>
      </c>
      <c r="H2" s="19">
        <f>SUM(E:E)</f>
        <v>232</v>
      </c>
      <c r="I2" s="19">
        <f>SUM(F:F)</f>
        <v>840</v>
      </c>
      <c r="J2" s="19">
        <f>H2-I2</f>
        <v>-608</v>
      </c>
    </row>
    <row r="3" spans="1:10" ht="20.25" customHeight="1">
      <c r="A3" s="20" t="s">
        <v>46</v>
      </c>
      <c r="B3" s="21"/>
      <c r="C3" s="21"/>
      <c r="D3" s="21"/>
      <c r="E3" s="22">
        <f>VLOOKUP(A1,pocetno,3,FALSE)</f>
        <v>0</v>
      </c>
      <c r="F3" s="22">
        <f>VLOOKUP(A1,pocetno,4,FALSE)</f>
        <v>0</v>
      </c>
      <c r="G3" s="21">
        <f>VLOOKUP(A1,pocetno,5,FALSE)</f>
        <v>0</v>
      </c>
      <c r="H3" s="19"/>
      <c r="I3" s="19"/>
      <c r="J3" s="19"/>
    </row>
    <row r="4" spans="1:10" ht="20.25" customHeight="1">
      <c r="A4" s="20">
        <v>40552</v>
      </c>
      <c r="B4" s="21" t="s">
        <v>16</v>
      </c>
      <c r="C4" s="21" t="s">
        <v>37</v>
      </c>
      <c r="D4" s="21">
        <v>1</v>
      </c>
      <c r="E4" s="22">
        <v>100</v>
      </c>
      <c r="F4" s="22">
        <v>0</v>
      </c>
      <c r="G4" s="21">
        <v>100</v>
      </c>
      <c r="H4" s="19"/>
      <c r="I4" s="19"/>
      <c r="J4" s="19"/>
    </row>
    <row r="5" spans="1:7" ht="15">
      <c r="A5" s="11">
        <v>40557</v>
      </c>
      <c r="B5" s="5" t="s">
        <v>21</v>
      </c>
      <c r="C5" s="5" t="s">
        <v>37</v>
      </c>
      <c r="D5" s="5">
        <v>1</v>
      </c>
      <c r="E5" s="14">
        <v>16</v>
      </c>
      <c r="F5" s="14">
        <v>0</v>
      </c>
      <c r="G5" s="6">
        <v>116</v>
      </c>
    </row>
    <row r="6" spans="1:7" ht="15">
      <c r="A6" s="11">
        <v>40664</v>
      </c>
      <c r="B6" s="5" t="s">
        <v>28</v>
      </c>
      <c r="C6" s="5" t="s">
        <v>37</v>
      </c>
      <c r="D6" s="5">
        <v>1</v>
      </c>
      <c r="E6" s="14">
        <v>0</v>
      </c>
      <c r="F6" s="14">
        <v>250</v>
      </c>
      <c r="G6" s="6">
        <v>-134</v>
      </c>
    </row>
    <row r="7" spans="1:7" ht="15">
      <c r="A7" s="7">
        <v>40665</v>
      </c>
      <c r="B7" s="5" t="s">
        <v>29</v>
      </c>
      <c r="C7" s="5" t="s">
        <v>37</v>
      </c>
      <c r="D7" s="5">
        <v>1</v>
      </c>
      <c r="E7" s="15">
        <v>0</v>
      </c>
      <c r="F7" s="15">
        <v>140</v>
      </c>
      <c r="G7" s="6">
        <v>-274</v>
      </c>
    </row>
    <row r="8" spans="1:7" ht="15">
      <c r="A8" s="10">
        <v>40667</v>
      </c>
      <c r="B8" t="s">
        <v>31</v>
      </c>
      <c r="C8" t="s">
        <v>37</v>
      </c>
      <c r="D8">
        <v>1</v>
      </c>
      <c r="E8" s="16">
        <v>0</v>
      </c>
      <c r="F8" s="16">
        <v>20</v>
      </c>
      <c r="G8" s="6">
        <v>-294</v>
      </c>
    </row>
    <row r="9" spans="1:7" ht="15">
      <c r="A9" s="10">
        <v>40670</v>
      </c>
      <c r="B9" t="s">
        <v>34</v>
      </c>
      <c r="C9" t="s">
        <v>37</v>
      </c>
      <c r="D9">
        <v>1</v>
      </c>
      <c r="E9" s="16">
        <v>0</v>
      </c>
      <c r="F9" s="16">
        <v>10</v>
      </c>
      <c r="G9" s="6">
        <v>-304</v>
      </c>
    </row>
    <row r="10" ht="15">
      <c r="G10" s="6"/>
    </row>
    <row r="11" spans="4:7" ht="15">
      <c r="D11" t="s">
        <v>36</v>
      </c>
      <c r="E11" s="16">
        <v>116</v>
      </c>
      <c r="F11" s="16">
        <v>420</v>
      </c>
      <c r="G11" s="6">
        <v>-304</v>
      </c>
    </row>
    <row r="12" spans="1:7" ht="15">
      <c r="A12" s="7"/>
      <c r="B12" s="7"/>
      <c r="C12" s="5"/>
      <c r="D12" s="5"/>
      <c r="E12" s="15"/>
      <c r="F12" s="15"/>
      <c r="G12" s="6"/>
    </row>
    <row r="13" spans="1:7" ht="15">
      <c r="A13" s="7"/>
      <c r="B13" s="7"/>
      <c r="C13" s="5"/>
      <c r="D13" s="5"/>
      <c r="E13" s="15"/>
      <c r="F13" s="15"/>
      <c r="G13" s="6"/>
    </row>
    <row r="14" spans="1:7" ht="15">
      <c r="A14" s="7"/>
      <c r="B14" s="7"/>
      <c r="C14" s="5"/>
      <c r="D14" s="5"/>
      <c r="E14" s="15"/>
      <c r="F14" s="15"/>
      <c r="G14" s="6"/>
    </row>
    <row r="15" spans="1:7" ht="15">
      <c r="A15" s="7"/>
      <c r="B15" s="7"/>
      <c r="C15" s="5"/>
      <c r="D15" s="5"/>
      <c r="E15" s="15"/>
      <c r="F15" s="15"/>
      <c r="G15" s="6"/>
    </row>
    <row r="16" spans="1:7" ht="15">
      <c r="A16" s="7"/>
      <c r="B16" s="7"/>
      <c r="C16" s="5"/>
      <c r="D16" s="5"/>
      <c r="E16" s="15"/>
      <c r="F16" s="15"/>
      <c r="G16" s="6"/>
    </row>
    <row r="17" spans="1:7" ht="15">
      <c r="A17" s="7"/>
      <c r="B17" s="7"/>
      <c r="C17" s="5"/>
      <c r="D17" s="5"/>
      <c r="E17" s="15"/>
      <c r="F17" s="15"/>
      <c r="G17" s="6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 alignWithMargins="0">
    <oddHeader>&amp;LAnaliticka kartica za kupca - 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2" sqref="C2"/>
    </sheetView>
  </sheetViews>
  <sheetFormatPr defaultColWidth="9.140625" defaultRowHeight="15"/>
  <sheetData>
    <row r="1" spans="1:5" ht="15">
      <c r="A1" s="3" t="s">
        <v>1</v>
      </c>
      <c r="B1" s="3" t="s">
        <v>0</v>
      </c>
      <c r="C1" s="3" t="s">
        <v>43</v>
      </c>
      <c r="D1" s="3" t="s">
        <v>44</v>
      </c>
      <c r="E1" s="3" t="s">
        <v>45</v>
      </c>
    </row>
    <row r="2" spans="1:5" ht="15">
      <c r="A2" s="1" t="s">
        <v>37</v>
      </c>
      <c r="B2" s="1">
        <v>1</v>
      </c>
      <c r="C2" s="1">
        <v>0</v>
      </c>
      <c r="D2" s="1">
        <v>0</v>
      </c>
      <c r="E2" s="1">
        <f>C2-D2</f>
        <v>0</v>
      </c>
    </row>
    <row r="3" spans="1:5" ht="15">
      <c r="A3" s="1" t="s">
        <v>38</v>
      </c>
      <c r="B3" s="1">
        <v>2</v>
      </c>
      <c r="C3" s="1">
        <v>0</v>
      </c>
      <c r="D3" s="1">
        <v>0</v>
      </c>
      <c r="E3" s="1">
        <f aca="true" t="shared" si="0" ref="E3:E10">C3-D3</f>
        <v>0</v>
      </c>
    </row>
    <row r="4" spans="1:5" ht="15">
      <c r="A4" s="1" t="s">
        <v>39</v>
      </c>
      <c r="B4" s="1">
        <v>3</v>
      </c>
      <c r="C4" s="1">
        <v>0</v>
      </c>
      <c r="D4" s="1">
        <v>0</v>
      </c>
      <c r="E4" s="1">
        <f t="shared" si="0"/>
        <v>0</v>
      </c>
    </row>
    <row r="5" spans="1:5" ht="15">
      <c r="A5" s="1" t="s">
        <v>40</v>
      </c>
      <c r="B5" s="1">
        <v>4</v>
      </c>
      <c r="C5" s="1">
        <v>0</v>
      </c>
      <c r="D5" s="1">
        <v>0</v>
      </c>
      <c r="E5" s="1">
        <f t="shared" si="0"/>
        <v>0</v>
      </c>
    </row>
    <row r="6" spans="1:5" ht="15">
      <c r="A6" s="1" t="s">
        <v>41</v>
      </c>
      <c r="B6" s="1">
        <v>5</v>
      </c>
      <c r="C6" s="1">
        <v>0</v>
      </c>
      <c r="D6" s="1">
        <v>0</v>
      </c>
      <c r="E6" s="1">
        <f t="shared" si="0"/>
        <v>0</v>
      </c>
    </row>
    <row r="7" spans="1:5" ht="15">
      <c r="A7" s="1" t="s">
        <v>42</v>
      </c>
      <c r="B7" s="1">
        <v>6</v>
      </c>
      <c r="C7" s="1">
        <v>0</v>
      </c>
      <c r="D7" s="1">
        <v>0</v>
      </c>
      <c r="E7" s="1">
        <f t="shared" si="0"/>
        <v>0</v>
      </c>
    </row>
    <row r="8" spans="1:5" ht="15">
      <c r="A8" s="1"/>
      <c r="B8" s="1"/>
      <c r="C8" s="1"/>
      <c r="D8" s="1"/>
      <c r="E8" s="1">
        <f t="shared" si="0"/>
        <v>0</v>
      </c>
    </row>
    <row r="9" spans="1:5" ht="15">
      <c r="A9" s="1"/>
      <c r="B9" s="1"/>
      <c r="C9" s="1"/>
      <c r="D9" s="1"/>
      <c r="E9" s="1">
        <f t="shared" si="0"/>
        <v>0</v>
      </c>
    </row>
    <row r="10" spans="1:5" ht="15">
      <c r="A10" s="1"/>
      <c r="B10" s="1"/>
      <c r="C10" s="1"/>
      <c r="D10" s="1"/>
      <c r="E10" s="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Edin Pepic</cp:lastModifiedBy>
  <cp:lastPrinted>2011-08-10T10:04:27Z</cp:lastPrinted>
  <dcterms:created xsi:type="dcterms:W3CDTF">2011-07-29T16:45:27Z</dcterms:created>
  <dcterms:modified xsi:type="dcterms:W3CDTF">2011-08-10T20:25:28Z</dcterms:modified>
  <cp:category/>
  <cp:version/>
  <cp:contentType/>
  <cp:contentStatus/>
</cp:coreProperties>
</file>