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60" windowWidth="19095" windowHeight="8445"/>
  </bookViews>
  <sheets>
    <sheet name="Sheet1" sheetId="1" r:id="rId1"/>
    <sheet name="Sheet2" sheetId="2" r:id="rId2"/>
    <sheet name="Sheet3" sheetId="3" r:id="rId3"/>
  </sheets>
  <calcPr calcId="114210"/>
</workbook>
</file>

<file path=xl/calcChain.xml><?xml version="1.0" encoding="utf-8"?>
<calcChain xmlns="http://schemas.openxmlformats.org/spreadsheetml/2006/main">
  <c r="AR2" i="1"/>
  <c r="O2"/>
  <c r="U2"/>
  <c r="T2"/>
  <c r="S2"/>
  <c r="N2"/>
  <c r="M2"/>
  <c r="L2"/>
  <c r="K2"/>
  <c r="AG2"/>
  <c r="AF2"/>
  <c r="AB2"/>
  <c r="AQ2"/>
  <c r="AP2"/>
  <c r="AO2"/>
  <c r="AN2"/>
  <c r="AM2"/>
  <c r="AL2"/>
  <c r="AK2"/>
  <c r="AJ2"/>
  <c r="AI2"/>
  <c r="AH2"/>
  <c r="AE2"/>
  <c r="AD2"/>
  <c r="AC2"/>
  <c r="AA2"/>
  <c r="Z2"/>
  <c r="Y2"/>
  <c r="X2"/>
  <c r="W2"/>
  <c r="V2"/>
  <c r="R2"/>
  <c r="Q2"/>
  <c r="P2"/>
</calcChain>
</file>

<file path=xl/sharedStrings.xml><?xml version="1.0" encoding="utf-8"?>
<sst xmlns="http://schemas.openxmlformats.org/spreadsheetml/2006/main" count="40" uniqueCount="40">
  <si>
    <t>GG</t>
  </si>
  <si>
    <t>GG1</t>
  </si>
  <si>
    <t>GG2</t>
  </si>
  <si>
    <t>GG3+</t>
  </si>
  <si>
    <t>GGGG</t>
  </si>
  <si>
    <t>P2+</t>
  </si>
  <si>
    <t>P3+</t>
  </si>
  <si>
    <t>P4+</t>
  </si>
  <si>
    <t>D2+</t>
  </si>
  <si>
    <t>D3+</t>
  </si>
  <si>
    <t>D4+</t>
  </si>
  <si>
    <t>0-1</t>
  </si>
  <si>
    <t>0-2</t>
  </si>
  <si>
    <t>G2</t>
  </si>
  <si>
    <t>*2-3*</t>
  </si>
  <si>
    <t>*2-4*</t>
  </si>
  <si>
    <t>G3</t>
  </si>
  <si>
    <t>3+</t>
  </si>
  <si>
    <t>*3-4*</t>
  </si>
  <si>
    <t>4+</t>
  </si>
  <si>
    <t>*4-6*</t>
  </si>
  <si>
    <t>5+</t>
  </si>
  <si>
    <t>7+</t>
  </si>
  <si>
    <t>1X2</t>
  </si>
  <si>
    <t>*1-1*</t>
  </si>
  <si>
    <t>1-x</t>
  </si>
  <si>
    <t>*1-2*</t>
  </si>
  <si>
    <t>x-1</t>
  </si>
  <si>
    <t>x-x</t>
  </si>
  <si>
    <t>x-2</t>
  </si>
  <si>
    <t>*2-1*</t>
  </si>
  <si>
    <t>2-x</t>
  </si>
  <si>
    <t>*2-2*</t>
  </si>
  <si>
    <t>DP</t>
  </si>
  <si>
    <t>TR</t>
  </si>
  <si>
    <t>&amp;</t>
  </si>
  <si>
    <t>Tim 1</t>
  </si>
  <si>
    <t>Tim 2</t>
  </si>
  <si>
    <t>I poluvreme</t>
  </si>
  <si>
    <t>II poluvreme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</si>
</sst>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</font>
    <font>
      <b/>
      <sz val="10"/>
      <name val="Arial"/>
      <family val="2"/>
    </font>
    <font>
      <sz val="8"/>
      <name val="Calibri"/>
      <family val="2"/>
    </font>
    <font>
      <b/>
      <sz val="10"/>
      <name val="Arial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1" fillId="2" borderId="0" xfId="1" applyFill="1" applyProtection="1"/>
    <xf numFmtId="0" fontId="2" fillId="2" borderId="0" xfId="1" applyFont="1" applyFill="1" applyAlignment="1" applyProtection="1">
      <alignment horizontal="left"/>
    </xf>
    <xf numFmtId="0" fontId="3" fillId="3" borderId="0" xfId="1" applyNumberFormat="1" applyFont="1" applyFill="1" applyAlignment="1" applyProtection="1">
      <alignment horizontal="center"/>
    </xf>
    <xf numFmtId="0" fontId="1" fillId="2" borderId="0" xfId="1" applyFill="1" applyAlignment="1" applyProtection="1">
      <alignment horizontal="center"/>
    </xf>
    <xf numFmtId="14" fontId="2" fillId="0" borderId="0" xfId="1" applyNumberFormat="1" applyFont="1" applyAlignment="1" applyProtection="1">
      <alignment horizontal="left"/>
    </xf>
    <xf numFmtId="0" fontId="1" fillId="0" borderId="0" xfId="1" applyNumberFormat="1" applyFill="1" applyAlignment="1" applyProtection="1">
      <alignment horizontal="center"/>
    </xf>
    <xf numFmtId="0" fontId="3" fillId="0" borderId="0" xfId="1" applyFont="1" applyAlignment="1" applyProtection="1">
      <alignment horizontal="center"/>
    </xf>
    <xf numFmtId="0" fontId="3" fillId="0" borderId="0" xfId="1" applyFont="1" applyFill="1" applyAlignment="1" applyProtection="1">
      <alignment horizontal="center"/>
    </xf>
    <xf numFmtId="0" fontId="3" fillId="0" borderId="0" xfId="1" applyFont="1" applyFill="1" applyAlignment="1" applyProtection="1">
      <alignment horizontal="left"/>
    </xf>
    <xf numFmtId="0" fontId="0" fillId="4" borderId="0" xfId="0" applyFill="1"/>
    <xf numFmtId="0" fontId="1" fillId="2" borderId="0" xfId="1" applyFont="1" applyFill="1" applyAlignment="1" applyProtection="1">
      <alignment horizontal="left"/>
    </xf>
    <xf numFmtId="0" fontId="1" fillId="2" borderId="0" xfId="1" applyFont="1" applyFill="1" applyAlignment="1" applyProtection="1">
      <alignment horizontal="center"/>
    </xf>
    <xf numFmtId="0" fontId="1" fillId="0" borderId="1" xfId="1" applyBorder="1" applyAlignment="1" applyProtection="1">
      <alignment horizontal="center"/>
    </xf>
    <xf numFmtId="0" fontId="1" fillId="0" borderId="2" xfId="1" applyBorder="1" applyAlignment="1" applyProtection="1">
      <alignment horizontal="center"/>
    </xf>
    <xf numFmtId="0" fontId="1" fillId="0" borderId="3" xfId="1" applyBorder="1" applyAlignment="1" applyProtection="1">
      <alignment horizontal="center"/>
    </xf>
    <xf numFmtId="0" fontId="3" fillId="5" borderId="0" xfId="1" quotePrefix="1" applyFont="1" applyFill="1" applyAlignment="1" applyProtection="1">
      <alignment horizontal="center"/>
    </xf>
    <xf numFmtId="0" fontId="5" fillId="0" borderId="0" xfId="1" applyFont="1" applyFill="1" applyAlignment="1" applyProtection="1">
      <alignment horizontal="center"/>
    </xf>
    <xf numFmtId="0" fontId="0" fillId="0" borderId="0" xfId="0" applyFill="1"/>
    <xf numFmtId="0" fontId="1" fillId="2" borderId="0" xfId="1" applyFont="1" applyFill="1" applyAlignment="1" applyProtection="1">
      <alignment horizontal="center"/>
    </xf>
    <xf numFmtId="0" fontId="1" fillId="2" borderId="0" xfId="1" applyFill="1" applyAlignment="1" applyProtection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"/>
  <sheetViews>
    <sheetView tabSelected="1" workbookViewId="0">
      <selection activeCell="I7" sqref="I7"/>
    </sheetView>
  </sheetViews>
  <sheetFormatPr defaultRowHeight="15"/>
  <cols>
    <col min="1" max="1" width="2.28515625" customWidth="1"/>
    <col min="2" max="2" width="2" customWidth="1"/>
    <col min="4" max="4" width="4" customWidth="1"/>
    <col min="6" max="7" width="5.7109375" customWidth="1"/>
    <col min="8" max="8" width="6.140625" bestFit="1" customWidth="1"/>
    <col min="9" max="9" width="5.7109375" customWidth="1"/>
    <col min="10" max="10" width="2.7109375" customWidth="1"/>
    <col min="11" max="13" width="4.7109375" customWidth="1"/>
    <col min="14" max="14" width="6" customWidth="1"/>
    <col min="15" max="15" width="6.28515625" customWidth="1"/>
    <col min="16" max="45" width="4.7109375" customWidth="1"/>
    <col min="46" max="46" width="2.7109375" customWidth="1"/>
  </cols>
  <sheetData>
    <row r="1" spans="1:46">
      <c r="A1" s="1"/>
      <c r="B1" s="2"/>
      <c r="C1" s="11" t="s">
        <v>36</v>
      </c>
      <c r="D1" s="3">
        <v>1</v>
      </c>
      <c r="E1" s="11" t="s">
        <v>37</v>
      </c>
      <c r="F1" s="19" t="s">
        <v>38</v>
      </c>
      <c r="G1" s="20"/>
      <c r="H1" s="19" t="s">
        <v>39</v>
      </c>
      <c r="I1" s="20"/>
      <c r="J1" s="1"/>
      <c r="K1" s="4" t="s">
        <v>0</v>
      </c>
      <c r="L1" s="4" t="s">
        <v>1</v>
      </c>
      <c r="M1" s="4" t="s">
        <v>2</v>
      </c>
      <c r="N1" s="4" t="s">
        <v>3</v>
      </c>
      <c r="O1" s="12" t="s">
        <v>4</v>
      </c>
      <c r="P1" s="4" t="s">
        <v>5</v>
      </c>
      <c r="Q1" s="4" t="s">
        <v>6</v>
      </c>
      <c r="R1" s="4" t="s">
        <v>7</v>
      </c>
      <c r="S1" s="4" t="s">
        <v>8</v>
      </c>
      <c r="T1" s="4" t="s">
        <v>9</v>
      </c>
      <c r="U1" s="4" t="s">
        <v>10</v>
      </c>
      <c r="V1" s="4" t="s">
        <v>11</v>
      </c>
      <c r="W1" s="4" t="s">
        <v>12</v>
      </c>
      <c r="X1" s="4" t="s">
        <v>13</v>
      </c>
      <c r="Y1" s="4" t="s">
        <v>14</v>
      </c>
      <c r="Z1" s="4" t="s">
        <v>15</v>
      </c>
      <c r="AA1" s="4" t="s">
        <v>16</v>
      </c>
      <c r="AB1" s="4" t="s">
        <v>17</v>
      </c>
      <c r="AC1" s="4" t="s">
        <v>18</v>
      </c>
      <c r="AD1" s="4" t="s">
        <v>19</v>
      </c>
      <c r="AE1" s="4" t="s">
        <v>20</v>
      </c>
      <c r="AF1" s="4" t="s">
        <v>21</v>
      </c>
      <c r="AG1" s="4" t="s">
        <v>22</v>
      </c>
      <c r="AH1" s="4" t="s">
        <v>23</v>
      </c>
      <c r="AI1" s="4" t="s">
        <v>24</v>
      </c>
      <c r="AJ1" s="4" t="s">
        <v>25</v>
      </c>
      <c r="AK1" s="4" t="s">
        <v>26</v>
      </c>
      <c r="AL1" s="4" t="s">
        <v>27</v>
      </c>
      <c r="AM1" s="4" t="s">
        <v>28</v>
      </c>
      <c r="AN1" s="4" t="s">
        <v>29</v>
      </c>
      <c r="AO1" s="4" t="s">
        <v>30</v>
      </c>
      <c r="AP1" s="4" t="s">
        <v>31</v>
      </c>
      <c r="AQ1" s="4" t="s">
        <v>32</v>
      </c>
      <c r="AR1" s="4" t="s">
        <v>33</v>
      </c>
      <c r="AS1" s="4" t="s">
        <v>34</v>
      </c>
      <c r="AT1" s="1"/>
    </row>
    <row r="2" spans="1:46">
      <c r="A2" s="1"/>
      <c r="B2" s="5"/>
      <c r="C2" s="9"/>
      <c r="D2" s="6" t="s">
        <v>35</v>
      </c>
      <c r="E2" s="9"/>
      <c r="F2" s="13">
        <v>2</v>
      </c>
      <c r="G2" s="15">
        <v>1</v>
      </c>
      <c r="H2" s="13">
        <v>3</v>
      </c>
      <c r="I2" s="14">
        <v>4</v>
      </c>
      <c r="J2" s="1"/>
      <c r="K2" s="8" t="str">
        <f>IF(AND(F2+H2&gt;0,G2+I2&gt;0),"GG","")</f>
        <v>GG</v>
      </c>
      <c r="L2" s="8" t="str">
        <f>IF(AND(F2&gt;0,G2&gt;0),"GG1","")</f>
        <v>GG1</v>
      </c>
      <c r="M2" s="8" t="str">
        <f>IF(AND(H2&gt;0,I2&gt;0),"GG2","")</f>
        <v>GG2</v>
      </c>
      <c r="N2" s="8" t="str">
        <f>IF(AND(F2+H2&gt;0,G2+I2&gt;0,H2+I2&gt;2),"GG3","")</f>
        <v>GG3</v>
      </c>
      <c r="O2" s="17" t="str">
        <f>IF(AND(F2&gt;0,G2&gt;0,H2&gt;F2,I2&gt;G2),"GGGG","")</f>
        <v>GGGG</v>
      </c>
      <c r="P2" s="8" t="str">
        <f>IF(F2+G2&gt;=2,"P2+","")</f>
        <v>P2+</v>
      </c>
      <c r="Q2" s="8" t="str">
        <f>IF(F2+G2&gt;=3,"P3+","")</f>
        <v>P3+</v>
      </c>
      <c r="R2" s="8" t="str">
        <f>IF(F2+G2&gt;=4,"P4+","")</f>
        <v/>
      </c>
      <c r="S2" s="8" t="str">
        <f>IF(F2+G2+2&lt;=H2+I2,"D2+","")</f>
        <v>D2+</v>
      </c>
      <c r="T2" s="8" t="str">
        <f>IF(F2+G2+3&lt;=H2+I2,"D3+","")</f>
        <v>D3+</v>
      </c>
      <c r="U2" s="8" t="str">
        <f>IF(F2+G2+4&lt;=H2+I2,"D4+","")</f>
        <v>D4+</v>
      </c>
      <c r="V2" s="7" t="str">
        <f>IF(H2+I2&lt;=1,"0-1","")</f>
        <v/>
      </c>
      <c r="W2" s="7" t="str">
        <f>IF(AND(H2+I2&gt;=0,H2+I2&lt;=2),"0-2",IF(AND(H2+I2&gt;=2),""))</f>
        <v/>
      </c>
      <c r="X2" s="7" t="str">
        <f>IF(H2+I2=2,"G2","")</f>
        <v/>
      </c>
      <c r="Y2" s="7" t="str">
        <f>IF(AND(H2+I2&gt;=2,H2+I2&lt;=3),"2-3","")</f>
        <v/>
      </c>
      <c r="Z2" s="7" t="str">
        <f>IF(AND(H2+I2&gt;=2,H2+I2&lt;=4),"2-4","")</f>
        <v/>
      </c>
      <c r="AA2" s="7" t="str">
        <f>IF(H2+I2=3,"G3","")</f>
        <v/>
      </c>
      <c r="AB2" s="7" t="str">
        <f>IF($H$2+$I$2&gt;=3,"3+",IF(AND($H$2+$I$2&lt;=3),""))</f>
        <v>3+</v>
      </c>
      <c r="AC2" s="7" t="str">
        <f>IF(AND(H2+I2&gt;=3,H2+I2&lt;=4),"3-4","")</f>
        <v/>
      </c>
      <c r="AD2" s="7" t="str">
        <f>IF(H2+I2&gt;=4,"4+",IF(AND(H2+I2&lt;=4),""))</f>
        <v>4+</v>
      </c>
      <c r="AE2" s="7" t="str">
        <f>IF(AND(H2+I2&gt;=4,H2+I2&lt;=6),"4-6","")</f>
        <v/>
      </c>
      <c r="AF2" s="7" t="str">
        <f>IF(H2+I2&gt;=5,"5+","")</f>
        <v>5+</v>
      </c>
      <c r="AG2" s="7" t="str">
        <f>IF(H2+I2&gt;=7,"7+","")</f>
        <v>7+</v>
      </c>
      <c r="AH2" s="7">
        <f>IF(H2=I2,"X",IF(H2&gt;I2,1,2))</f>
        <v>2</v>
      </c>
      <c r="AI2" s="7" t="str">
        <f>IF(AND(F2&gt;G2,H2&gt;I2),"1-1","")</f>
        <v/>
      </c>
      <c r="AJ2" s="7" t="str">
        <f>IF(AND(F2&gt;G2,H2=I2),"1-x","")</f>
        <v/>
      </c>
      <c r="AK2" s="7" t="str">
        <f>IF(AND(F2&gt;G2,H2&lt;I2),"1-2","")</f>
        <v>1-2</v>
      </c>
      <c r="AL2" s="7" t="str">
        <f>IF(AND(F2=G2,H2&gt;I2),"x-1","")</f>
        <v/>
      </c>
      <c r="AM2" s="7" t="str">
        <f>IF(AND(F2=G2,H2=I2),"x-x","")</f>
        <v/>
      </c>
      <c r="AN2" s="7" t="str">
        <f>IF(AND(F2=G2,H2&lt;I2),"x-2","")</f>
        <v/>
      </c>
      <c r="AO2" s="7" t="str">
        <f>IF(AND(F2&lt;G2,H2&gt;I2),"2-1","")</f>
        <v/>
      </c>
      <c r="AP2" s="7" t="str">
        <f>IF(AND(F2&lt;G2,H2=I2),"2-x","")</f>
        <v/>
      </c>
      <c r="AQ2" s="7" t="str">
        <f>IF(AND(F2&lt;G2,H2&lt;I2),"2-2","")</f>
        <v/>
      </c>
      <c r="AR2" s="8" t="str">
        <f>IF(OR(AND(F2&gt;G2,H2&gt;I2,H2&gt;F2),AND(G2&gt;F2,I2&gt;H2,I2&gt;G2)),"DP","")</f>
        <v/>
      </c>
      <c r="AS2" s="16"/>
      <c r="AT2" s="1"/>
    </row>
    <row r="3" spans="1:46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</row>
    <row r="8" spans="1:46">
      <c r="H8" s="18"/>
    </row>
  </sheetData>
  <mergeCells count="2">
    <mergeCell ref="F1:G1"/>
    <mergeCell ref="H1:I1"/>
  </mergeCells>
  <phoneticPr fontId="4" type="noConversion"/>
  <dataValidations count="4">
    <dataValidation type="whole" operator="greaterThanOrEqual" allowBlank="1" showInputMessage="1" showErrorMessage="1" errorTitle="Greska" error="Pogresno upisan rezultat, ne moze biti manji od rezultata u I poluvremenu!" sqref="I2">
      <formula1>G2</formula1>
    </dataValidation>
    <dataValidation type="whole" operator="lessThanOrEqual" allowBlank="1" showInputMessage="1" showErrorMessage="1" errorTitle="Greska" error="Pogresno upisan rezultat, ne moze biti veci od rezultata u II poluvremenu!" sqref="G2">
      <formula1>I2</formula1>
    </dataValidation>
    <dataValidation type="whole" operator="lessThanOrEqual" allowBlank="1" showInputMessage="1" showErrorMessage="1" errorTitle="Greska" error="Pogresno upisan rezultat, ne moze biti veci od rezultata u II poluvremenu!" sqref="F2">
      <formula1>H2</formula1>
    </dataValidation>
    <dataValidation type="whole" operator="greaterThanOrEqual" allowBlank="1" showInputMessage="1" showErrorMessage="1" errorTitle="Greska" error="Pogresno upisan rezultat, ne moze biti manji od rezultata u I poluvremenu!" sqref="H2">
      <formula1>F2</formula1>
    </dataValidation>
  </dataValidations>
  <pageMargins left="0.7" right="0.7" top="0.75" bottom="0.75" header="0.3" footer="0.3"/>
  <pageSetup orientation="portrait" copies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</dc:creator>
  <cp:lastModifiedBy>User</cp:lastModifiedBy>
  <dcterms:created xsi:type="dcterms:W3CDTF">2011-07-15T05:48:15Z</dcterms:created>
  <dcterms:modified xsi:type="dcterms:W3CDTF">2011-07-15T08:07:42Z</dcterms:modified>
</cp:coreProperties>
</file>