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activeTab="2"/>
  </bookViews>
  <sheets>
    <sheet name="Original-1" sheetId="1" r:id="rId1"/>
    <sheet name="Izmena" sheetId="2" r:id="rId2"/>
    <sheet name="Izmena (2)" sheetId="3" r:id="rId3"/>
    <sheet name="Stope" sheetId="4" r:id="rId4"/>
    <sheet name="koef" sheetId="5" r:id="rId5"/>
    <sheet name="Obracun" sheetId="6" r:id="rId6"/>
    <sheet name="Sheet1" sheetId="7" r:id="rId7"/>
  </sheets>
  <externalReferences>
    <externalReference r:id="rId10"/>
    <externalReference r:id="rId11"/>
    <externalReference r:id="rId12"/>
  </externalReferences>
  <definedNames>
    <definedName name="aaa" localSheetId="1">'Izmena'!$I$9:$K$23</definedName>
    <definedName name="aaa" localSheetId="2">'Izmena (2)'!$K$18:$M$32</definedName>
    <definedName name="aaa">'Original-1'!$I$9:$K$23</definedName>
    <definedName name="cilj">'[1]KoefE'!$A$2:$C$367</definedName>
    <definedName name="ciljni">'Izmena (2)'!$D$19</definedName>
    <definedName name="dani">'[2]MD - new'!$W$1</definedName>
    <definedName name="k1d">'koef'!$B$3</definedName>
    <definedName name="k2d">'koef'!$D$3</definedName>
    <definedName name="K3D">'koef'!$F$3</definedName>
    <definedName name="koefi">'koef'!$A$6:$C$371</definedName>
    <definedName name="KoefJA">'koef'!$A$6:$G$371</definedName>
    <definedName name="lista_03">'[2]Validacija'!$E$4:$E$8</definedName>
    <definedName name="lista_04">'[2]Validacija'!$F$4:$F$8</definedName>
    <definedName name="lista_05">'[2]Validacija'!$C$11:$C$14</definedName>
    <definedName name="lista_06">'[2]Validacija'!$D$11:$D$14</definedName>
    <definedName name="lista_1">'[2]Validacija'!$C$4:$C$8</definedName>
    <definedName name="lista_2">'[2]Validacija'!$D$4:$D$8</definedName>
    <definedName name="NASELJA">#REF!</definedName>
    <definedName name="Sheet">OFFSET('[2]Sheet1 (2)'!$A$1,0,0,COUNTA('[2]Sheet1 (2)'!$A:$A),1)</definedName>
    <definedName name="zkoef">'[3]Termotehnik Radica'!$D$7</definedName>
  </definedNames>
  <calcPr fullCalcOnLoad="1"/>
</workbook>
</file>

<file path=xl/sharedStrings.xml><?xml version="1.0" encoding="utf-8"?>
<sst xmlns="http://schemas.openxmlformats.org/spreadsheetml/2006/main" count="146" uniqueCount="71">
  <si>
    <t>od 17.01.2011</t>
  </si>
  <si>
    <t>23,500%</t>
  </si>
  <si>
    <t>23,075%</t>
  </si>
  <si>
    <t>22,650%</t>
  </si>
  <si>
    <t>23,100%</t>
  </si>
  <si>
    <t>22,200%</t>
  </si>
  <si>
    <t>23,000%</t>
  </si>
  <si>
    <t>24,000%</t>
  </si>
  <si>
    <t>24,500%</t>
  </si>
  <si>
    <t>22,000%</t>
  </si>
  <si>
    <t>do</t>
  </si>
  <si>
    <t xml:space="preserve">od </t>
  </si>
  <si>
    <t xml:space="preserve">stopa </t>
  </si>
  <si>
    <t xml:space="preserve">datum </t>
  </si>
  <si>
    <t>stopa god.</t>
  </si>
  <si>
    <t>br.dana</t>
  </si>
  <si>
    <t>koef. za br.dana</t>
  </si>
  <si>
    <t>iznos</t>
  </si>
  <si>
    <t>kamata</t>
  </si>
  <si>
    <t>tabela za stope po datumima</t>
  </si>
  <si>
    <t>Osnovica (din)</t>
  </si>
  <si>
    <t>Obračun kamate na javne prihode na dan:</t>
  </si>
  <si>
    <t>Početni datum</t>
  </si>
  <si>
    <t>Koeficijent za obračun</t>
  </si>
  <si>
    <t>Iznos kamate (din)</t>
  </si>
  <si>
    <t>d - Broj dana u godini za koju se vrši obračun</t>
  </si>
  <si>
    <t>D - Broj dana za period obračuna kamate</t>
  </si>
  <si>
    <t>P - Početna stopa po kojoj se vrši obračun</t>
  </si>
  <si>
    <t>K - koeficijent</t>
  </si>
  <si>
    <t>Stopa</t>
  </si>
  <si>
    <t>Koeficijent</t>
  </si>
  <si>
    <t>Osnovica</t>
  </si>
  <si>
    <t>Kamata</t>
  </si>
  <si>
    <t>broj dana-god</t>
  </si>
  <si>
    <t>broj dana-obracun</t>
  </si>
  <si>
    <t>koeficijent</t>
  </si>
  <si>
    <t>br_dana</t>
  </si>
  <si>
    <t>k-366</t>
  </si>
  <si>
    <t>k-365</t>
  </si>
  <si>
    <t>Početak primene</t>
  </si>
  <si>
    <t>Obračun kamate - javni prihodi, na godišnjem nivou, tj. za jednu kalendarsku godinu, max 365 dana</t>
  </si>
  <si>
    <t>Krajnji datum</t>
  </si>
  <si>
    <t>Osnovni primer - jedan koeficijent, bez promena</t>
  </si>
  <si>
    <t>Obračun</t>
  </si>
  <si>
    <t>Broj dana</t>
  </si>
  <si>
    <t>Godina obračuna</t>
  </si>
  <si>
    <t>Inicijalne formule, razlikuju se od narednih formula</t>
  </si>
  <si>
    <t>Primer 2 - uzete u obzir promene koeficijenata</t>
  </si>
  <si>
    <t>// UPISATI ODGOVARAJUCE DATUME, PO ZELJI PROSIRITI OPSEG</t>
  </si>
  <si>
    <t>k1d</t>
  </si>
  <si>
    <t>k2d</t>
  </si>
  <si>
    <t>k3d</t>
  </si>
  <si>
    <t>Oznaka celog opsega A - G  -&gt;&gt;  KoefJA</t>
  </si>
  <si>
    <t>od</t>
  </si>
  <si>
    <t>broj dana</t>
  </si>
  <si>
    <t>osnovica</t>
  </si>
  <si>
    <t>DATE(YEAR($A48);12;31)</t>
  </si>
  <si>
    <t>=IF( $A50 = ""; "";         IF(YEAR($C$43)=YEAR($A50);$C$43; IF( AND(YEAR(k2d)=YEAR($A50); k2d&gt;$A50); DATE(YEAR(k2d);MONTH(k2d);DAY(k2d)-1); DATE(YEAR($A50);12;31) ) )       )</t>
  </si>
  <si>
    <t>=IF( $A52 = ""; "";         IF(YEAR($C$43)=YEAR($A52);   IF( AND(YEAR(k2d)=YEAR($A52); k2d&gt;$A52); DATE(YEAR(k2d);MONTH(k2d);DAY(k2d)-1); $C$43); IF( AND(YEAR(k2d)=YEAR($A52); k2d&gt;$A52); DATE(YEAR(k2d);MONTH(k2d);DAY(k2d)-1); DATE(YEAR($A52);12;31) ) )       )</t>
  </si>
  <si>
    <t>=IF( $A54 = ""; "";         IF(YEAR($C$43)=YEAR($A54);    IF( AND(YEAR(k2d)=YEAR($A54); k2d&gt;$A54); DATE(YEAR(k2d);MONTH(k2d);DAY(k2d)-1);     IF( AND(YEAR(K3D)=YEAR($A54); K3D&gt;$A54); DATE(YEAR(K3D);MONTH(K3D);DAY(K3D)-1); $C$43)); IF( AND(YEAR(k2d)=YEAR($A54); k2d&gt;$A54); DATE(YEAR(k2d);MONTH(k2d);DAY(k2d)-1); DATE(YEAR($A54);12;31) ) )       )</t>
  </si>
  <si>
    <t>=IF( $A56 = ""; "";         IF(YEAR($C$43)=YEAR($A56);    IF( AND(YEAR(k2d)=YEAR($A56); k2d&gt;$A56); DATE(YEAR(k2d);MONTH(k2d);DAY(k2d)-1);     IF( AND(YEAR(K3D)=YEAR($A56); K3D&gt;$A56); DATE(YEAR(K3D);MONTH(K3D);DAY(K3D)-1); $C$43)); IF( AND(YEAR(k2d)=YEAR($A56); k2d&gt;$A56); DATE(YEAR(k2d);MONTH(k2d);DAY(k2d)-1);      IF( AND(YEAR(K3D)=YEAR($A56); K3D&gt;$A56); DATE(YEAR(K3D);MONTH(K3D);DAY(K3D)-1); DATE(YEAR($A56);12;31)    )   )      )       )</t>
  </si>
  <si>
    <t>NIJE OBRADJEN SLUCAJ KADA IMA DVE PROMENE U ISTOJ GODINI</t>
  </si>
  <si>
    <t>u tom slucaju bi trebalo razmatrati:</t>
  </si>
  <si>
    <t>p-datum</t>
  </si>
  <si>
    <t>k2d-1dan</t>
  </si>
  <si>
    <t>k3d-1dan</t>
  </si>
  <si>
    <t>k2d, tj kdat+1dan</t>
  </si>
  <si>
    <t>k3d, tj kdat+1dan</t>
  </si>
  <si>
    <t>k-datum</t>
  </si>
  <si>
    <t>=IF( $C68=0; 0;  IF( $A68 &lt; k2d;   IF( DATE(YEAR($A68);12;31)-DATE(YEAR($A68);1;1)+1=366;  VLOOKUP($C68;KoefJA;2;TRUE); VLOOKUP($C68;KoefJA;3;TRUE) ); 0)   )</t>
  </si>
  <si>
    <t>=IF( $C70=0; 0;  IF( $A70 &lt; k2d;   IF( DATE(YEAR($A70);12;31)-DATE(YEAR($A70);1;1)+1=366;  VLOOKUP($C70;KoefJA;2;TRUE); VLOOKUP($C70;KoefJA;3;TRUE) );    IF( DATE(YEAR($A70);12;31)-DATE(YEAR($A70);1;1)+1=366;  VLOOKUP($C70;KoefJA;4;TRUE); VLOOKUP($C70;KoefJA;5;TRUE) )   )   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</si>
</sst>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0000"/>
    <numFmt numFmtId="165" formatCode="d\-mmm\-yyyy"/>
    <numFmt numFmtId="166" formatCode="0.000"/>
    <numFmt numFmtId="167" formatCode="0.0000000"/>
    <numFmt numFmtId="168" formatCode="#,##0.00000000"/>
    <numFmt numFmtId="169" formatCode="dd/mm/yyyy;@"/>
    <numFmt numFmtId="170" formatCode="#,##0.000"/>
    <numFmt numFmtId="171" formatCode="[$-81A]d\.\ mmmm\ yyyy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Trebuchet MS"/>
      <family val="2"/>
    </font>
    <font>
      <sz val="18"/>
      <name val="Arial"/>
      <family val="0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Arial"/>
      <family val="2"/>
    </font>
    <font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0"/>
      <name val="Arial"/>
      <family val="2"/>
    </font>
    <font>
      <b/>
      <i/>
      <sz val="10"/>
      <color indexed="5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0"/>
      <name val="Arial"/>
      <family val="2"/>
    </font>
    <font>
      <b/>
      <sz val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Arial"/>
      <family val="2"/>
    </font>
    <font>
      <b/>
      <sz val="12"/>
      <color rgb="FFFFC000"/>
      <name val="Arial"/>
      <family val="2"/>
    </font>
    <font>
      <sz val="12"/>
      <color rgb="FFFFC000"/>
      <name val="Arial"/>
      <family val="2"/>
    </font>
    <font>
      <b/>
      <i/>
      <sz val="10"/>
      <color rgb="FFFFC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65" fontId="0" fillId="33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4" fontId="0" fillId="34" borderId="10" xfId="0" applyNumberFormat="1" applyFill="1" applyBorder="1" applyAlignment="1">
      <alignment/>
    </xf>
    <xf numFmtId="166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 horizontal="center"/>
    </xf>
    <xf numFmtId="14" fontId="0" fillId="18" borderId="10" xfId="0" applyNumberFormat="1" applyFill="1" applyBorder="1" applyAlignment="1">
      <alignment/>
    </xf>
    <xf numFmtId="166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1" fillId="29" borderId="0" xfId="47" applyAlignment="1">
      <alignment/>
    </xf>
    <xf numFmtId="165" fontId="41" fillId="29" borderId="0" xfId="47" applyNumberFormat="1" applyBorder="1" applyAlignment="1">
      <alignment/>
    </xf>
    <xf numFmtId="165" fontId="41" fillId="29" borderId="0" xfId="47" applyNumberFormat="1" applyAlignment="1">
      <alignment/>
    </xf>
    <xf numFmtId="14" fontId="41" fillId="29" borderId="10" xfId="47" applyNumberFormat="1" applyBorder="1" applyAlignment="1">
      <alignment horizontal="center"/>
    </xf>
    <xf numFmtId="4" fontId="41" fillId="29" borderId="0" xfId="47" applyNumberFormat="1" applyAlignment="1">
      <alignment horizontal="right" vertical="center"/>
    </xf>
    <xf numFmtId="169" fontId="41" fillId="29" borderId="0" xfId="47" applyNumberFormat="1" applyAlignment="1">
      <alignment horizontal="center" vertical="center"/>
    </xf>
    <xf numFmtId="168" fontId="41" fillId="29" borderId="0" xfId="47" applyNumberFormat="1" applyAlignment="1">
      <alignment/>
    </xf>
    <xf numFmtId="166" fontId="41" fillId="29" borderId="0" xfId="47" applyNumberFormat="1" applyAlignment="1">
      <alignment/>
    </xf>
    <xf numFmtId="0" fontId="41" fillId="0" borderId="0" xfId="47" applyFill="1" applyAlignment="1">
      <alignment/>
    </xf>
    <xf numFmtId="165" fontId="41" fillId="0" borderId="0" xfId="47" applyNumberFormat="1" applyFill="1" applyAlignment="1">
      <alignment/>
    </xf>
    <xf numFmtId="169" fontId="0" fillId="0" borderId="0" xfId="0" applyNumberFormat="1" applyAlignment="1">
      <alignment/>
    </xf>
    <xf numFmtId="0" fontId="47" fillId="31" borderId="0" xfId="54" applyAlignment="1">
      <alignment/>
    </xf>
    <xf numFmtId="0" fontId="0" fillId="36" borderId="0" xfId="0" applyFill="1" applyAlignment="1">
      <alignment/>
    </xf>
    <xf numFmtId="166" fontId="0" fillId="36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6" fillId="0" borderId="0" xfId="47" applyFont="1" applyFill="1" applyAlignment="1">
      <alignment/>
    </xf>
    <xf numFmtId="168" fontId="6" fillId="0" borderId="0" xfId="47" applyNumberFormat="1" applyFont="1" applyFill="1" applyAlignment="1">
      <alignment/>
    </xf>
    <xf numFmtId="4" fontId="0" fillId="0" borderId="0" xfId="0" applyNumberFormat="1" applyAlignment="1">
      <alignment/>
    </xf>
    <xf numFmtId="14" fontId="47" fillId="31" borderId="10" xfId="54" applyNumberFormat="1" applyBorder="1" applyAlignment="1">
      <alignment horizontal="center"/>
    </xf>
    <xf numFmtId="4" fontId="47" fillId="31" borderId="0" xfId="54" applyNumberFormat="1" applyAlignment="1">
      <alignment horizontal="right" vertical="center"/>
    </xf>
    <xf numFmtId="169" fontId="47" fillId="31" borderId="0" xfId="54" applyNumberFormat="1" applyAlignment="1">
      <alignment horizontal="center" vertical="center"/>
    </xf>
    <xf numFmtId="168" fontId="47" fillId="31" borderId="0" xfId="54" applyNumberFormat="1" applyAlignment="1">
      <alignment/>
    </xf>
    <xf numFmtId="0" fontId="0" fillId="37" borderId="0" xfId="0" applyFill="1" applyAlignment="1">
      <alignment/>
    </xf>
    <xf numFmtId="0" fontId="41" fillId="37" borderId="0" xfId="47" applyFill="1" applyAlignment="1">
      <alignment/>
    </xf>
    <xf numFmtId="0" fontId="0" fillId="37" borderId="0" xfId="0" applyFont="1" applyFill="1" applyAlignment="1">
      <alignment/>
    </xf>
    <xf numFmtId="0" fontId="6" fillId="37" borderId="0" xfId="47" applyFont="1" applyFill="1" applyAlignment="1">
      <alignment/>
    </xf>
    <xf numFmtId="166" fontId="0" fillId="37" borderId="0" xfId="0" applyNumberFormat="1" applyFont="1" applyFill="1" applyAlignment="1">
      <alignment/>
    </xf>
    <xf numFmtId="4" fontId="0" fillId="37" borderId="0" xfId="0" applyNumberFormat="1" applyFont="1" applyFill="1" applyAlignment="1">
      <alignment/>
    </xf>
    <xf numFmtId="4" fontId="6" fillId="37" borderId="0" xfId="47" applyNumberFormat="1" applyFont="1" applyFill="1" applyAlignment="1">
      <alignment/>
    </xf>
    <xf numFmtId="164" fontId="6" fillId="37" borderId="0" xfId="47" applyNumberFormat="1" applyFont="1" applyFill="1" applyAlignment="1">
      <alignment/>
    </xf>
    <xf numFmtId="166" fontId="6" fillId="37" borderId="0" xfId="47" applyNumberFormat="1" applyFont="1" applyFill="1" applyAlignment="1">
      <alignment/>
    </xf>
    <xf numFmtId="166" fontId="41" fillId="37" borderId="0" xfId="47" applyNumberFormat="1" applyFill="1" applyAlignment="1">
      <alignment/>
    </xf>
    <xf numFmtId="169" fontId="41" fillId="37" borderId="0" xfId="47" applyNumberFormat="1" applyFill="1" applyAlignment="1">
      <alignment/>
    </xf>
    <xf numFmtId="164" fontId="0" fillId="37" borderId="0" xfId="0" applyNumberFormat="1" applyFont="1" applyFill="1" applyAlignment="1">
      <alignment/>
    </xf>
    <xf numFmtId="164" fontId="0" fillId="37" borderId="0" xfId="0" applyNumberFormat="1" applyFill="1" applyAlignment="1">
      <alignment/>
    </xf>
    <xf numFmtId="4" fontId="0" fillId="37" borderId="0" xfId="0" applyNumberFormat="1" applyFill="1" applyAlignment="1">
      <alignment/>
    </xf>
    <xf numFmtId="166" fontId="0" fillId="37" borderId="0" xfId="0" applyNumberFormat="1" applyFill="1" applyAlignment="1">
      <alignment/>
    </xf>
    <xf numFmtId="169" fontId="0" fillId="37" borderId="0" xfId="0" applyNumberFormat="1" applyFill="1" applyAlignment="1">
      <alignment/>
    </xf>
    <xf numFmtId="14" fontId="41" fillId="37" borderId="10" xfId="47" applyNumberFormat="1" applyFill="1" applyBorder="1" applyAlignment="1">
      <alignment horizontal="center"/>
    </xf>
    <xf numFmtId="4" fontId="41" fillId="37" borderId="0" xfId="47" applyNumberFormat="1" applyFill="1" applyAlignment="1">
      <alignment horizontal="right" vertical="center"/>
    </xf>
    <xf numFmtId="169" fontId="41" fillId="37" borderId="0" xfId="47" applyNumberFormat="1" applyFill="1" applyAlignment="1">
      <alignment horizontal="center" vertical="center"/>
    </xf>
    <xf numFmtId="168" fontId="41" fillId="37" borderId="0" xfId="47" applyNumberFormat="1" applyFill="1" applyAlignment="1">
      <alignment/>
    </xf>
    <xf numFmtId="0" fontId="0" fillId="0" borderId="0" xfId="0" applyFont="1" applyFill="1" applyAlignment="1">
      <alignment/>
    </xf>
    <xf numFmtId="4" fontId="6" fillId="0" borderId="0" xfId="47" applyNumberFormat="1" applyFont="1" applyFill="1" applyAlignment="1">
      <alignment horizontal="right" vertical="center"/>
    </xf>
    <xf numFmtId="170" fontId="0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69" fontId="0" fillId="18" borderId="10" xfId="0" applyNumberFormat="1" applyFill="1" applyBorder="1" applyAlignment="1">
      <alignment/>
    </xf>
    <xf numFmtId="169" fontId="0" fillId="36" borderId="10" xfId="0" applyNumberFormat="1" applyFill="1" applyBorder="1" applyAlignment="1">
      <alignment/>
    </xf>
    <xf numFmtId="169" fontId="7" fillId="38" borderId="10" xfId="47" applyNumberFormat="1" applyFont="1" applyFill="1" applyBorder="1" applyAlignment="1">
      <alignment horizontal="center"/>
    </xf>
    <xf numFmtId="169" fontId="7" fillId="10" borderId="0" xfId="47" applyNumberFormat="1" applyFont="1" applyFill="1" applyAlignment="1">
      <alignment horizontal="center" vertical="center"/>
    </xf>
    <xf numFmtId="4" fontId="7" fillId="0" borderId="0" xfId="47" applyNumberFormat="1" applyFont="1" applyFill="1" applyAlignment="1">
      <alignment horizontal="right" vertical="center"/>
    </xf>
    <xf numFmtId="170" fontId="0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169" fontId="52" fillId="18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8" borderId="0" xfId="0" applyNumberFormat="1" applyFont="1" applyFill="1" applyAlignment="1">
      <alignment/>
    </xf>
    <xf numFmtId="168" fontId="10" fillId="0" borderId="0" xfId="55" applyNumberFormat="1" applyFont="1" applyAlignment="1">
      <alignment horizontal="right"/>
      <protection/>
    </xf>
    <xf numFmtId="0" fontId="11" fillId="0" borderId="0" xfId="55" applyFont="1">
      <alignment/>
      <protection/>
    </xf>
    <xf numFmtId="168" fontId="11" fillId="0" borderId="0" xfId="55" applyNumberFormat="1" applyFont="1" applyAlignment="1">
      <alignment horizontal="right"/>
      <protection/>
    </xf>
    <xf numFmtId="169" fontId="11" fillId="0" borderId="0" xfId="55" applyNumberFormat="1" applyFont="1">
      <alignment/>
      <protection/>
    </xf>
    <xf numFmtId="168" fontId="53" fillId="0" borderId="0" xfId="55" applyNumberFormat="1" applyFont="1" applyAlignment="1">
      <alignment horizontal="right"/>
      <protection/>
    </xf>
    <xf numFmtId="168" fontId="54" fillId="0" borderId="0" xfId="55" applyNumberFormat="1" applyFont="1">
      <alignment/>
      <protection/>
    </xf>
    <xf numFmtId="0" fontId="11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1" fontId="11" fillId="0" borderId="0" xfId="55" applyNumberFormat="1" applyFont="1" applyAlignment="1">
      <alignment horizontal="center"/>
      <protection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" fontId="16" fillId="0" borderId="0" xfId="55" applyNumberFormat="1" applyFont="1" applyAlignment="1">
      <alignment horizontal="center" vertical="center"/>
      <protection/>
    </xf>
    <xf numFmtId="1" fontId="55" fillId="0" borderId="0" xfId="55" applyNumberFormat="1" applyFont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4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18" fillId="0" borderId="0" xfId="55" applyNumberFormat="1" applyFont="1" applyAlignment="1" quotePrefix="1">
      <alignment wrapText="1"/>
      <protection/>
    </xf>
    <xf numFmtId="169" fontId="11" fillId="0" borderId="0" xfId="55" applyNumberFormat="1" applyFont="1" applyAlignment="1">
      <alignment horizontal="center" vertical="center" wrapText="1"/>
      <protection/>
    </xf>
    <xf numFmtId="169" fontId="56" fillId="0" borderId="0" xfId="55" applyNumberFormat="1" applyFont="1" applyAlignment="1">
      <alignment horizontal="right" vertical="center"/>
      <protection/>
    </xf>
    <xf numFmtId="169" fontId="11" fillId="0" borderId="0" xfId="55" applyNumberFormat="1" applyFont="1" applyAlignment="1">
      <alignment horizontal="right" vertical="center"/>
      <protection/>
    </xf>
    <xf numFmtId="169" fontId="54" fillId="0" borderId="0" xfId="55" applyNumberFormat="1" applyFont="1" applyAlignment="1">
      <alignment horizontal="right" vertical="center"/>
      <protection/>
    </xf>
    <xf numFmtId="168" fontId="54" fillId="0" borderId="0" xfId="55" applyNumberFormat="1" applyFont="1" applyAlignment="1">
      <alignment vertical="center"/>
      <protection/>
    </xf>
    <xf numFmtId="168" fontId="11" fillId="0" borderId="0" xfId="55" applyNumberFormat="1" applyFont="1" applyAlignment="1">
      <alignment horizontal="center" vertical="center"/>
      <protection/>
    </xf>
    <xf numFmtId="168" fontId="54" fillId="0" borderId="0" xfId="55" applyNumberFormat="1" applyFont="1" applyAlignment="1">
      <alignment horizontal="center" vertical="center"/>
      <protection/>
    </xf>
    <xf numFmtId="0" fontId="11" fillId="0" borderId="0" xfId="55" applyFont="1" applyAlignment="1">
      <alignment horizontal="left" vertical="top"/>
      <protection/>
    </xf>
    <xf numFmtId="168" fontId="54" fillId="40" borderId="0" xfId="55" applyNumberFormat="1" applyFont="1" applyFill="1">
      <alignment/>
      <protection/>
    </xf>
    <xf numFmtId="168" fontId="54" fillId="40" borderId="0" xfId="55" applyNumberFormat="1" applyFont="1" applyFill="1" applyAlignment="1">
      <alignment horizontal="right"/>
      <protection/>
    </xf>
    <xf numFmtId="168" fontId="53" fillId="40" borderId="0" xfId="55" applyNumberFormat="1" applyFont="1" applyFill="1" applyAlignment="1">
      <alignment horizontal="left" vertical="top"/>
      <protection/>
    </xf>
    <xf numFmtId="0" fontId="3" fillId="0" borderId="0" xfId="0" applyFont="1" applyBorder="1" applyAlignment="1">
      <alignment textRotation="180" readingOrder="1"/>
    </xf>
    <xf numFmtId="0" fontId="3" fillId="0" borderId="0" xfId="0" applyFont="1" applyAlignment="1">
      <alignment textRotation="180" readingOrder="1"/>
    </xf>
    <xf numFmtId="168" fontId="0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9" fillId="41" borderId="10" xfId="0" applyFont="1" applyFill="1" applyBorder="1" applyAlignment="1">
      <alignment/>
    </xf>
    <xf numFmtId="4" fontId="0" fillId="41" borderId="10" xfId="0" applyNumberFormat="1" applyFill="1" applyBorder="1" applyAlignment="1">
      <alignment/>
    </xf>
    <xf numFmtId="169" fontId="0" fillId="41" borderId="10" xfId="0" applyNumberFormat="1" applyFill="1" applyBorder="1" applyAlignment="1">
      <alignment/>
    </xf>
    <xf numFmtId="168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/>
    </xf>
    <xf numFmtId="169" fontId="0" fillId="0" borderId="0" xfId="0" applyNumberFormat="1" applyFont="1" applyBorder="1" applyAlignment="1" quotePrefix="1">
      <alignment horizontal="left"/>
    </xf>
    <xf numFmtId="169" fontId="0" fillId="0" borderId="18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9" fontId="0" fillId="0" borderId="19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9" fontId="57" fillId="0" borderId="18" xfId="0" applyNumberFormat="1" applyFont="1" applyBorder="1" applyAlignment="1">
      <alignment horizontal="center"/>
    </xf>
    <xf numFmtId="4" fontId="57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Border="1" applyAlignment="1" quotePrefix="1">
      <alignment horizontal="center" vertical="center"/>
    </xf>
    <xf numFmtId="169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an_Sveska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12</xdr:row>
      <xdr:rowOff>9525</xdr:rowOff>
    </xdr:from>
    <xdr:to>
      <xdr:col>5</xdr:col>
      <xdr:colOff>342900</xdr:colOff>
      <xdr:row>27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1952625"/>
          <a:ext cx="3228975" cy="2571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Imas promene i datume gore gde sam okacio a.xls fajl
Odradio sam da bira koef. samo jos da sredim prelazne obracune, ali ne znam kako :)
Evo ovako, na polju A2 sada kada kucam period (datum od kada racunam kamatu)program sam izabere stopu (D2) koja se primenjivala tog datuma i obracunava kamatu po toj stopi sve do 31.12.2010 (to je datum do kada vrsim obracun). To je jedan korak od prethodnog , ali kako da ga nateram da tu stopu (koefic.) primenjuje samo do sledeceg datuma kada je promenjena stopa.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12</xdr:row>
      <xdr:rowOff>9525</xdr:rowOff>
    </xdr:from>
    <xdr:to>
      <xdr:col>5</xdr:col>
      <xdr:colOff>342900</xdr:colOff>
      <xdr:row>27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1952625"/>
          <a:ext cx="5133975" cy="2571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Imas promene i datume gore gde sam okacio a.xls fajl
Odradio sam da bira koef. samo jos da sredim prelazne obracune, ali ne znam kako :)
Evo ovako, na polju A2 sada kada kucam period (datum od kada racunam kamatu)program sam izabere stopu (D2) koja se primenjivala tog datuma i obracunava kamatu po toj stopi sve do 31.12.2010 (to je datum do kada vrsim obracun). To je jedan korak od prethodnog , ali kako da ga nateram da tu stopu (koefic.) primenjuje samo do sledeceg datuma kada je promenjena stopa.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533400</xdr:colOff>
      <xdr:row>65</xdr:row>
      <xdr:rowOff>133350</xdr:rowOff>
    </xdr:from>
    <xdr:ext cx="3429000" cy="971550"/>
    <xdr:sp>
      <xdr:nvSpPr>
        <xdr:cNvPr id="1" name="Rectangle 2"/>
        <xdr:cNvSpPr>
          <a:spLocks/>
        </xdr:cNvSpPr>
      </xdr:nvSpPr>
      <xdr:spPr>
        <a:xfrm>
          <a:off x="533400" y="11887200"/>
          <a:ext cx="3429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/>
            <a:t>Referentno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st%20raznih%20formul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ebaceno%20sa%20D\sa%20USB\KAM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oefE"/>
      <sheetName val="ResE-Kam"/>
      <sheetName val="Sheet4"/>
      <sheetName val="Sheet2"/>
    </sheetNames>
    <sheetDataSet>
      <sheetData sheetId="1">
        <row r="2">
          <cell r="A2">
            <v>1</v>
          </cell>
          <cell r="B2">
            <v>1</v>
          </cell>
          <cell r="C2">
            <v>11</v>
          </cell>
        </row>
        <row r="3">
          <cell r="A3">
            <v>2</v>
          </cell>
          <cell r="B3">
            <v>2</v>
          </cell>
          <cell r="C3">
            <v>22</v>
          </cell>
        </row>
        <row r="4">
          <cell r="A4">
            <v>3</v>
          </cell>
          <cell r="B4">
            <v>3</v>
          </cell>
          <cell r="C4">
            <v>33</v>
          </cell>
        </row>
        <row r="5">
          <cell r="A5">
            <v>4</v>
          </cell>
          <cell r="B5">
            <v>4</v>
          </cell>
          <cell r="C5">
            <v>44</v>
          </cell>
        </row>
        <row r="6">
          <cell r="A6">
            <v>5</v>
          </cell>
          <cell r="B6">
            <v>5</v>
          </cell>
          <cell r="C6">
            <v>55</v>
          </cell>
        </row>
        <row r="7">
          <cell r="A7">
            <v>6</v>
          </cell>
          <cell r="B7">
            <v>6</v>
          </cell>
          <cell r="C7">
            <v>66</v>
          </cell>
        </row>
        <row r="8">
          <cell r="A8">
            <v>7</v>
          </cell>
          <cell r="B8">
            <v>7</v>
          </cell>
          <cell r="C8">
            <v>77</v>
          </cell>
        </row>
        <row r="9">
          <cell r="A9">
            <v>8</v>
          </cell>
          <cell r="B9">
            <v>8</v>
          </cell>
          <cell r="C9">
            <v>88</v>
          </cell>
        </row>
        <row r="10">
          <cell r="A10">
            <v>9</v>
          </cell>
          <cell r="B10">
            <v>9</v>
          </cell>
          <cell r="C10">
            <v>99</v>
          </cell>
        </row>
        <row r="11">
          <cell r="A11">
            <v>10</v>
          </cell>
          <cell r="B11">
            <v>10</v>
          </cell>
          <cell r="C11">
            <v>1010</v>
          </cell>
        </row>
        <row r="12">
          <cell r="A12">
            <v>11</v>
          </cell>
          <cell r="B12">
            <v>11</v>
          </cell>
          <cell r="C12">
            <v>1111</v>
          </cell>
        </row>
        <row r="13">
          <cell r="A13">
            <v>12</v>
          </cell>
          <cell r="B13">
            <v>12</v>
          </cell>
          <cell r="C13">
            <v>1212</v>
          </cell>
        </row>
        <row r="14">
          <cell r="A14">
            <v>13</v>
          </cell>
          <cell r="B14">
            <v>13</v>
          </cell>
          <cell r="C14">
            <v>1313</v>
          </cell>
        </row>
        <row r="15">
          <cell r="A15">
            <v>14</v>
          </cell>
          <cell r="B15">
            <v>14</v>
          </cell>
          <cell r="C15">
            <v>1414</v>
          </cell>
        </row>
        <row r="16">
          <cell r="A16">
            <v>15</v>
          </cell>
          <cell r="B16">
            <v>15</v>
          </cell>
          <cell r="C16">
            <v>1515</v>
          </cell>
        </row>
        <row r="17">
          <cell r="A17">
            <v>16</v>
          </cell>
          <cell r="B17">
            <v>16</v>
          </cell>
          <cell r="C17">
            <v>1616</v>
          </cell>
        </row>
        <row r="18">
          <cell r="A18">
            <v>17</v>
          </cell>
          <cell r="B18">
            <v>17</v>
          </cell>
          <cell r="C18">
            <v>1717</v>
          </cell>
        </row>
        <row r="19">
          <cell r="A19">
            <v>18</v>
          </cell>
          <cell r="B19">
            <v>18</v>
          </cell>
          <cell r="C19">
            <v>1818</v>
          </cell>
        </row>
        <row r="20">
          <cell r="A20">
            <v>19</v>
          </cell>
          <cell r="B20">
            <v>19</v>
          </cell>
          <cell r="C20">
            <v>1919</v>
          </cell>
        </row>
        <row r="21">
          <cell r="A21">
            <v>20</v>
          </cell>
          <cell r="B21">
            <v>20</v>
          </cell>
          <cell r="C21">
            <v>2020</v>
          </cell>
        </row>
        <row r="22">
          <cell r="A22">
            <v>21</v>
          </cell>
          <cell r="B22">
            <v>21</v>
          </cell>
          <cell r="C22">
            <v>2121</v>
          </cell>
        </row>
        <row r="23">
          <cell r="A23">
            <v>22</v>
          </cell>
          <cell r="B23">
            <v>22</v>
          </cell>
          <cell r="C23">
            <v>2222</v>
          </cell>
        </row>
        <row r="24">
          <cell r="A24">
            <v>23</v>
          </cell>
          <cell r="B24">
            <v>23</v>
          </cell>
          <cell r="C24">
            <v>2323</v>
          </cell>
        </row>
        <row r="25">
          <cell r="A25">
            <v>24</v>
          </cell>
          <cell r="B25">
            <v>24</v>
          </cell>
          <cell r="C25">
            <v>2424</v>
          </cell>
        </row>
        <row r="26">
          <cell r="A26">
            <v>25</v>
          </cell>
          <cell r="B26">
            <v>25</v>
          </cell>
          <cell r="C26">
            <v>2525</v>
          </cell>
        </row>
        <row r="27">
          <cell r="A27">
            <v>26</v>
          </cell>
          <cell r="B27">
            <v>26</v>
          </cell>
          <cell r="C27">
            <v>2626</v>
          </cell>
        </row>
        <row r="28">
          <cell r="A28">
            <v>27</v>
          </cell>
          <cell r="B28">
            <v>27</v>
          </cell>
          <cell r="C28">
            <v>2727</v>
          </cell>
        </row>
        <row r="29">
          <cell r="A29">
            <v>28</v>
          </cell>
          <cell r="B29">
            <v>28</v>
          </cell>
          <cell r="C29">
            <v>2828</v>
          </cell>
        </row>
        <row r="30">
          <cell r="A30">
            <v>29</v>
          </cell>
          <cell r="B30">
            <v>29</v>
          </cell>
          <cell r="C30">
            <v>2929</v>
          </cell>
        </row>
        <row r="31">
          <cell r="A31">
            <v>30</v>
          </cell>
          <cell r="B31">
            <v>30</v>
          </cell>
          <cell r="C31">
            <v>3030</v>
          </cell>
        </row>
        <row r="32">
          <cell r="A32">
            <v>31</v>
          </cell>
          <cell r="B32">
            <v>31</v>
          </cell>
          <cell r="C32">
            <v>3131</v>
          </cell>
        </row>
        <row r="33">
          <cell r="A33">
            <v>32</v>
          </cell>
          <cell r="B33">
            <v>32</v>
          </cell>
          <cell r="C33">
            <v>3232</v>
          </cell>
        </row>
        <row r="34">
          <cell r="A34">
            <v>33</v>
          </cell>
          <cell r="B34">
            <v>33</v>
          </cell>
          <cell r="C34">
            <v>3333</v>
          </cell>
        </row>
        <row r="35">
          <cell r="A35">
            <v>34</v>
          </cell>
          <cell r="B35">
            <v>34</v>
          </cell>
          <cell r="C35">
            <v>3434</v>
          </cell>
        </row>
        <row r="36">
          <cell r="A36">
            <v>35</v>
          </cell>
          <cell r="B36">
            <v>35</v>
          </cell>
          <cell r="C36">
            <v>3535</v>
          </cell>
        </row>
        <row r="37">
          <cell r="A37">
            <v>36</v>
          </cell>
          <cell r="B37">
            <v>36</v>
          </cell>
          <cell r="C37">
            <v>3636</v>
          </cell>
        </row>
        <row r="38">
          <cell r="A38">
            <v>37</v>
          </cell>
          <cell r="B38">
            <v>37</v>
          </cell>
          <cell r="C38">
            <v>3737</v>
          </cell>
        </row>
        <row r="39">
          <cell r="A39">
            <v>38</v>
          </cell>
          <cell r="B39">
            <v>38</v>
          </cell>
          <cell r="C39">
            <v>3838</v>
          </cell>
        </row>
        <row r="40">
          <cell r="A40">
            <v>39</v>
          </cell>
          <cell r="B40">
            <v>39</v>
          </cell>
          <cell r="C40">
            <v>3939</v>
          </cell>
        </row>
        <row r="41">
          <cell r="A41">
            <v>40</v>
          </cell>
          <cell r="B41">
            <v>40</v>
          </cell>
          <cell r="C41">
            <v>4040</v>
          </cell>
        </row>
        <row r="42">
          <cell r="A42">
            <v>41</v>
          </cell>
          <cell r="B42">
            <v>41</v>
          </cell>
          <cell r="C42">
            <v>4141</v>
          </cell>
        </row>
        <row r="43">
          <cell r="A43">
            <v>42</v>
          </cell>
          <cell r="B43">
            <v>42</v>
          </cell>
          <cell r="C43">
            <v>4242</v>
          </cell>
        </row>
        <row r="44">
          <cell r="A44">
            <v>43</v>
          </cell>
          <cell r="B44">
            <v>43</v>
          </cell>
          <cell r="C44">
            <v>4343</v>
          </cell>
        </row>
        <row r="45">
          <cell r="A45">
            <v>44</v>
          </cell>
          <cell r="B45">
            <v>44</v>
          </cell>
          <cell r="C45">
            <v>4444</v>
          </cell>
        </row>
        <row r="46">
          <cell r="A46">
            <v>45</v>
          </cell>
          <cell r="B46">
            <v>45</v>
          </cell>
          <cell r="C46">
            <v>4545</v>
          </cell>
        </row>
        <row r="47">
          <cell r="A47">
            <v>46</v>
          </cell>
          <cell r="B47">
            <v>46</v>
          </cell>
          <cell r="C47">
            <v>4646</v>
          </cell>
        </row>
        <row r="48">
          <cell r="A48">
            <v>47</v>
          </cell>
          <cell r="B48">
            <v>47</v>
          </cell>
          <cell r="C48">
            <v>4747</v>
          </cell>
        </row>
        <row r="49">
          <cell r="A49">
            <v>48</v>
          </cell>
          <cell r="B49">
            <v>48</v>
          </cell>
          <cell r="C49">
            <v>4848</v>
          </cell>
        </row>
        <row r="50">
          <cell r="A50">
            <v>49</v>
          </cell>
          <cell r="B50">
            <v>49</v>
          </cell>
          <cell r="C50">
            <v>4949</v>
          </cell>
        </row>
        <row r="51">
          <cell r="A51">
            <v>50</v>
          </cell>
          <cell r="B51">
            <v>50</v>
          </cell>
          <cell r="C51">
            <v>5050</v>
          </cell>
        </row>
        <row r="52">
          <cell r="A52">
            <v>51</v>
          </cell>
          <cell r="B52">
            <v>51</v>
          </cell>
          <cell r="C52">
            <v>5151</v>
          </cell>
        </row>
        <row r="53">
          <cell r="A53">
            <v>52</v>
          </cell>
          <cell r="B53">
            <v>52</v>
          </cell>
          <cell r="C53">
            <v>5252</v>
          </cell>
        </row>
        <row r="54">
          <cell r="A54">
            <v>53</v>
          </cell>
          <cell r="B54">
            <v>53</v>
          </cell>
          <cell r="C54">
            <v>5353</v>
          </cell>
        </row>
        <row r="55">
          <cell r="A55">
            <v>54</v>
          </cell>
          <cell r="B55">
            <v>54</v>
          </cell>
          <cell r="C55">
            <v>5454</v>
          </cell>
        </row>
        <row r="56">
          <cell r="A56">
            <v>55</v>
          </cell>
          <cell r="B56">
            <v>55</v>
          </cell>
          <cell r="C56">
            <v>5555</v>
          </cell>
        </row>
        <row r="57">
          <cell r="A57">
            <v>56</v>
          </cell>
          <cell r="B57">
            <v>56</v>
          </cell>
          <cell r="C57">
            <v>5656</v>
          </cell>
        </row>
        <row r="58">
          <cell r="A58">
            <v>57</v>
          </cell>
          <cell r="B58">
            <v>57</v>
          </cell>
          <cell r="C58">
            <v>5757</v>
          </cell>
        </row>
        <row r="59">
          <cell r="A59">
            <v>58</v>
          </cell>
          <cell r="B59">
            <v>58</v>
          </cell>
          <cell r="C59">
            <v>5858</v>
          </cell>
        </row>
        <row r="60">
          <cell r="A60">
            <v>59</v>
          </cell>
          <cell r="B60">
            <v>59</v>
          </cell>
          <cell r="C60">
            <v>5959</v>
          </cell>
        </row>
        <row r="61">
          <cell r="A61">
            <v>60</v>
          </cell>
          <cell r="B61">
            <v>60</v>
          </cell>
          <cell r="C61">
            <v>6060</v>
          </cell>
        </row>
        <row r="62">
          <cell r="A62">
            <v>61</v>
          </cell>
          <cell r="B62">
            <v>61</v>
          </cell>
          <cell r="C62">
            <v>6161</v>
          </cell>
        </row>
        <row r="63">
          <cell r="A63">
            <v>62</v>
          </cell>
          <cell r="B63">
            <v>62</v>
          </cell>
          <cell r="C63">
            <v>6262</v>
          </cell>
        </row>
        <row r="64">
          <cell r="A64">
            <v>63</v>
          </cell>
          <cell r="B64">
            <v>63</v>
          </cell>
          <cell r="C64">
            <v>6363</v>
          </cell>
        </row>
        <row r="65">
          <cell r="A65">
            <v>64</v>
          </cell>
          <cell r="B65">
            <v>64</v>
          </cell>
          <cell r="C65">
            <v>6464</v>
          </cell>
        </row>
        <row r="66">
          <cell r="A66">
            <v>65</v>
          </cell>
          <cell r="B66">
            <v>65</v>
          </cell>
          <cell r="C66">
            <v>6565</v>
          </cell>
        </row>
        <row r="67">
          <cell r="A67">
            <v>66</v>
          </cell>
          <cell r="B67">
            <v>66</v>
          </cell>
          <cell r="C67">
            <v>6666</v>
          </cell>
        </row>
        <row r="68">
          <cell r="A68">
            <v>67</v>
          </cell>
          <cell r="B68">
            <v>67</v>
          </cell>
          <cell r="C68">
            <v>6767</v>
          </cell>
        </row>
        <row r="69">
          <cell r="A69">
            <v>68</v>
          </cell>
          <cell r="B69">
            <v>68</v>
          </cell>
          <cell r="C69">
            <v>6868</v>
          </cell>
        </row>
        <row r="70">
          <cell r="A70">
            <v>69</v>
          </cell>
          <cell r="B70">
            <v>69</v>
          </cell>
          <cell r="C70">
            <v>6969</v>
          </cell>
        </row>
        <row r="71">
          <cell r="A71">
            <v>70</v>
          </cell>
          <cell r="B71">
            <v>70</v>
          </cell>
          <cell r="C71">
            <v>7070</v>
          </cell>
        </row>
        <row r="72">
          <cell r="A72">
            <v>71</v>
          </cell>
          <cell r="B72">
            <v>71</v>
          </cell>
          <cell r="C72">
            <v>7171</v>
          </cell>
        </row>
        <row r="73">
          <cell r="A73">
            <v>72</v>
          </cell>
          <cell r="B73">
            <v>72</v>
          </cell>
          <cell r="C73">
            <v>7272</v>
          </cell>
        </row>
        <row r="74">
          <cell r="A74">
            <v>73</v>
          </cell>
          <cell r="B74">
            <v>73</v>
          </cell>
          <cell r="C74">
            <v>7373</v>
          </cell>
        </row>
        <row r="75">
          <cell r="A75">
            <v>74</v>
          </cell>
          <cell r="B75">
            <v>74</v>
          </cell>
          <cell r="C75">
            <v>7474</v>
          </cell>
        </row>
        <row r="76">
          <cell r="A76">
            <v>75</v>
          </cell>
          <cell r="B76">
            <v>75</v>
          </cell>
          <cell r="C76">
            <v>7575</v>
          </cell>
        </row>
        <row r="77">
          <cell r="A77">
            <v>76</v>
          </cell>
          <cell r="B77">
            <v>76</v>
          </cell>
          <cell r="C77">
            <v>7676</v>
          </cell>
        </row>
        <row r="78">
          <cell r="A78">
            <v>77</v>
          </cell>
          <cell r="B78">
            <v>77</v>
          </cell>
          <cell r="C78">
            <v>7777</v>
          </cell>
        </row>
        <row r="79">
          <cell r="A79">
            <v>78</v>
          </cell>
          <cell r="B79">
            <v>78</v>
          </cell>
          <cell r="C79">
            <v>7878</v>
          </cell>
        </row>
        <row r="80">
          <cell r="A80">
            <v>79</v>
          </cell>
          <cell r="B80">
            <v>79</v>
          </cell>
          <cell r="C80">
            <v>7979</v>
          </cell>
        </row>
        <row r="81">
          <cell r="A81">
            <v>80</v>
          </cell>
          <cell r="B81">
            <v>80</v>
          </cell>
          <cell r="C81">
            <v>8080</v>
          </cell>
        </row>
        <row r="82">
          <cell r="A82">
            <v>81</v>
          </cell>
          <cell r="B82">
            <v>81</v>
          </cell>
          <cell r="C82">
            <v>8181</v>
          </cell>
        </row>
        <row r="83">
          <cell r="A83">
            <v>82</v>
          </cell>
          <cell r="B83">
            <v>82</v>
          </cell>
          <cell r="C83">
            <v>8282</v>
          </cell>
        </row>
        <row r="84">
          <cell r="A84">
            <v>83</v>
          </cell>
          <cell r="B84">
            <v>83</v>
          </cell>
          <cell r="C84">
            <v>8383</v>
          </cell>
        </row>
        <row r="85">
          <cell r="A85">
            <v>84</v>
          </cell>
          <cell r="B85">
            <v>84</v>
          </cell>
          <cell r="C85">
            <v>8484</v>
          </cell>
        </row>
        <row r="86">
          <cell r="A86">
            <v>85</v>
          </cell>
          <cell r="B86">
            <v>85</v>
          </cell>
          <cell r="C86">
            <v>8585</v>
          </cell>
        </row>
        <row r="87">
          <cell r="A87">
            <v>86</v>
          </cell>
          <cell r="B87">
            <v>86</v>
          </cell>
          <cell r="C87">
            <v>8686</v>
          </cell>
        </row>
        <row r="88">
          <cell r="A88">
            <v>87</v>
          </cell>
          <cell r="B88">
            <v>87</v>
          </cell>
          <cell r="C88">
            <v>8787</v>
          </cell>
        </row>
        <row r="89">
          <cell r="A89">
            <v>88</v>
          </cell>
          <cell r="B89">
            <v>88</v>
          </cell>
          <cell r="C89">
            <v>8888</v>
          </cell>
        </row>
        <row r="90">
          <cell r="A90">
            <v>89</v>
          </cell>
          <cell r="B90">
            <v>89</v>
          </cell>
          <cell r="C90">
            <v>8989</v>
          </cell>
        </row>
        <row r="91">
          <cell r="A91">
            <v>90</v>
          </cell>
          <cell r="B91">
            <v>90</v>
          </cell>
          <cell r="C91">
            <v>9090</v>
          </cell>
        </row>
        <row r="92">
          <cell r="A92">
            <v>91</v>
          </cell>
          <cell r="B92">
            <v>91</v>
          </cell>
          <cell r="C92">
            <v>9191</v>
          </cell>
        </row>
        <row r="93">
          <cell r="A93">
            <v>92</v>
          </cell>
          <cell r="B93">
            <v>92</v>
          </cell>
          <cell r="C93">
            <v>9292</v>
          </cell>
        </row>
        <row r="94">
          <cell r="A94">
            <v>93</v>
          </cell>
          <cell r="B94">
            <v>93</v>
          </cell>
          <cell r="C94">
            <v>9393</v>
          </cell>
        </row>
        <row r="95">
          <cell r="A95">
            <v>94</v>
          </cell>
          <cell r="B95">
            <v>94</v>
          </cell>
          <cell r="C95">
            <v>9494</v>
          </cell>
        </row>
        <row r="96">
          <cell r="A96">
            <v>95</v>
          </cell>
          <cell r="B96">
            <v>95</v>
          </cell>
          <cell r="C96">
            <v>9595</v>
          </cell>
        </row>
        <row r="97">
          <cell r="A97">
            <v>96</v>
          </cell>
          <cell r="B97">
            <v>96</v>
          </cell>
          <cell r="C97">
            <v>9696</v>
          </cell>
        </row>
        <row r="98">
          <cell r="A98">
            <v>97</v>
          </cell>
          <cell r="B98">
            <v>97</v>
          </cell>
          <cell r="C98">
            <v>9797</v>
          </cell>
        </row>
        <row r="99">
          <cell r="A99">
            <v>98</v>
          </cell>
          <cell r="B99">
            <v>98</v>
          </cell>
          <cell r="C99">
            <v>9898</v>
          </cell>
        </row>
        <row r="100">
          <cell r="A100">
            <v>99</v>
          </cell>
          <cell r="B100">
            <v>99</v>
          </cell>
          <cell r="C100">
            <v>9999</v>
          </cell>
        </row>
        <row r="101">
          <cell r="A101">
            <v>100</v>
          </cell>
          <cell r="B101">
            <v>100</v>
          </cell>
          <cell r="C101">
            <v>100100</v>
          </cell>
        </row>
        <row r="102">
          <cell r="A102">
            <v>101</v>
          </cell>
          <cell r="B102">
            <v>101</v>
          </cell>
          <cell r="C102">
            <v>101101</v>
          </cell>
        </row>
        <row r="103">
          <cell r="A103">
            <v>102</v>
          </cell>
          <cell r="B103">
            <v>102</v>
          </cell>
          <cell r="C103">
            <v>102102</v>
          </cell>
        </row>
        <row r="104">
          <cell r="A104">
            <v>103</v>
          </cell>
          <cell r="B104">
            <v>103</v>
          </cell>
          <cell r="C104">
            <v>103103</v>
          </cell>
        </row>
        <row r="105">
          <cell r="A105">
            <v>104</v>
          </cell>
          <cell r="B105">
            <v>104</v>
          </cell>
          <cell r="C105">
            <v>104104</v>
          </cell>
        </row>
        <row r="106">
          <cell r="A106">
            <v>105</v>
          </cell>
          <cell r="B106">
            <v>105</v>
          </cell>
          <cell r="C106">
            <v>105105</v>
          </cell>
        </row>
        <row r="107">
          <cell r="A107">
            <v>106</v>
          </cell>
          <cell r="B107">
            <v>106</v>
          </cell>
          <cell r="C107">
            <v>106106</v>
          </cell>
        </row>
        <row r="108">
          <cell r="A108">
            <v>107</v>
          </cell>
          <cell r="B108">
            <v>107</v>
          </cell>
          <cell r="C108">
            <v>107107</v>
          </cell>
        </row>
        <row r="109">
          <cell r="A109">
            <v>108</v>
          </cell>
          <cell r="B109">
            <v>108</v>
          </cell>
          <cell r="C109">
            <v>108108</v>
          </cell>
        </row>
        <row r="110">
          <cell r="A110">
            <v>109</v>
          </cell>
          <cell r="B110">
            <v>109</v>
          </cell>
          <cell r="C110">
            <v>109109</v>
          </cell>
        </row>
        <row r="111">
          <cell r="A111">
            <v>110</v>
          </cell>
          <cell r="B111">
            <v>110</v>
          </cell>
          <cell r="C111">
            <v>110110</v>
          </cell>
        </row>
        <row r="112">
          <cell r="A112">
            <v>111</v>
          </cell>
          <cell r="B112">
            <v>111</v>
          </cell>
          <cell r="C112">
            <v>111111</v>
          </cell>
        </row>
        <row r="113">
          <cell r="A113">
            <v>112</v>
          </cell>
          <cell r="B113">
            <v>112</v>
          </cell>
          <cell r="C113">
            <v>112112</v>
          </cell>
        </row>
        <row r="114">
          <cell r="A114">
            <v>113</v>
          </cell>
          <cell r="B114">
            <v>113</v>
          </cell>
          <cell r="C114">
            <v>113113</v>
          </cell>
        </row>
        <row r="115">
          <cell r="A115">
            <v>114</v>
          </cell>
          <cell r="B115">
            <v>114</v>
          </cell>
          <cell r="C115">
            <v>114114</v>
          </cell>
        </row>
        <row r="116">
          <cell r="A116">
            <v>115</v>
          </cell>
          <cell r="B116">
            <v>115</v>
          </cell>
          <cell r="C116">
            <v>115115</v>
          </cell>
        </row>
        <row r="117">
          <cell r="A117">
            <v>116</v>
          </cell>
          <cell r="B117">
            <v>116</v>
          </cell>
          <cell r="C117">
            <v>116116</v>
          </cell>
        </row>
        <row r="118">
          <cell r="A118">
            <v>117</v>
          </cell>
          <cell r="B118">
            <v>117</v>
          </cell>
          <cell r="C118">
            <v>117117</v>
          </cell>
        </row>
        <row r="119">
          <cell r="A119">
            <v>118</v>
          </cell>
          <cell r="B119">
            <v>118</v>
          </cell>
          <cell r="C119">
            <v>118118</v>
          </cell>
        </row>
        <row r="120">
          <cell r="A120">
            <v>119</v>
          </cell>
          <cell r="B120">
            <v>119</v>
          </cell>
          <cell r="C120">
            <v>119119</v>
          </cell>
        </row>
        <row r="121">
          <cell r="A121">
            <v>120</v>
          </cell>
          <cell r="B121">
            <v>120</v>
          </cell>
          <cell r="C121">
            <v>120120</v>
          </cell>
        </row>
        <row r="122">
          <cell r="A122">
            <v>121</v>
          </cell>
          <cell r="B122">
            <v>121</v>
          </cell>
          <cell r="C122">
            <v>121121</v>
          </cell>
        </row>
        <row r="123">
          <cell r="A123">
            <v>122</v>
          </cell>
          <cell r="B123">
            <v>122</v>
          </cell>
          <cell r="C123">
            <v>122122</v>
          </cell>
        </row>
        <row r="124">
          <cell r="A124">
            <v>123</v>
          </cell>
          <cell r="B124">
            <v>123</v>
          </cell>
          <cell r="C124">
            <v>123123</v>
          </cell>
        </row>
        <row r="125">
          <cell r="A125">
            <v>124</v>
          </cell>
          <cell r="B125">
            <v>124</v>
          </cell>
          <cell r="C125">
            <v>124124</v>
          </cell>
        </row>
        <row r="126">
          <cell r="A126">
            <v>125</v>
          </cell>
          <cell r="B126">
            <v>125</v>
          </cell>
          <cell r="C126">
            <v>125125</v>
          </cell>
        </row>
        <row r="127">
          <cell r="A127">
            <v>126</v>
          </cell>
          <cell r="B127">
            <v>126</v>
          </cell>
          <cell r="C127">
            <v>126126</v>
          </cell>
        </row>
        <row r="128">
          <cell r="A128">
            <v>127</v>
          </cell>
          <cell r="B128">
            <v>127</v>
          </cell>
          <cell r="C128">
            <v>127127</v>
          </cell>
        </row>
        <row r="129">
          <cell r="A129">
            <v>128</v>
          </cell>
          <cell r="B129">
            <v>128</v>
          </cell>
          <cell r="C129">
            <v>128128</v>
          </cell>
        </row>
        <row r="130">
          <cell r="A130">
            <v>129</v>
          </cell>
          <cell r="B130">
            <v>129</v>
          </cell>
          <cell r="C130">
            <v>129129</v>
          </cell>
        </row>
        <row r="131">
          <cell r="A131">
            <v>130</v>
          </cell>
          <cell r="B131">
            <v>130</v>
          </cell>
          <cell r="C131">
            <v>130130</v>
          </cell>
        </row>
        <row r="132">
          <cell r="A132">
            <v>131</v>
          </cell>
          <cell r="B132">
            <v>131</v>
          </cell>
          <cell r="C132">
            <v>131131</v>
          </cell>
        </row>
        <row r="133">
          <cell r="A133">
            <v>132</v>
          </cell>
          <cell r="B133">
            <v>132</v>
          </cell>
          <cell r="C133">
            <v>132132</v>
          </cell>
        </row>
        <row r="134">
          <cell r="A134">
            <v>133</v>
          </cell>
          <cell r="B134">
            <v>133</v>
          </cell>
          <cell r="C134">
            <v>133133</v>
          </cell>
        </row>
        <row r="135">
          <cell r="A135">
            <v>134</v>
          </cell>
          <cell r="B135">
            <v>134</v>
          </cell>
          <cell r="C135">
            <v>134134</v>
          </cell>
        </row>
        <row r="136">
          <cell r="A136">
            <v>135</v>
          </cell>
          <cell r="B136">
            <v>135</v>
          </cell>
          <cell r="C136">
            <v>135135</v>
          </cell>
        </row>
        <row r="137">
          <cell r="A137">
            <v>136</v>
          </cell>
          <cell r="B137">
            <v>136</v>
          </cell>
          <cell r="C137">
            <v>136136</v>
          </cell>
        </row>
        <row r="138">
          <cell r="A138">
            <v>137</v>
          </cell>
          <cell r="B138">
            <v>137</v>
          </cell>
          <cell r="C138">
            <v>137137</v>
          </cell>
        </row>
        <row r="139">
          <cell r="A139">
            <v>138</v>
          </cell>
          <cell r="B139">
            <v>138</v>
          </cell>
          <cell r="C139">
            <v>138138</v>
          </cell>
        </row>
        <row r="140">
          <cell r="A140">
            <v>139</v>
          </cell>
          <cell r="B140">
            <v>139</v>
          </cell>
          <cell r="C140">
            <v>139139</v>
          </cell>
        </row>
        <row r="141">
          <cell r="A141">
            <v>140</v>
          </cell>
          <cell r="B141">
            <v>140</v>
          </cell>
          <cell r="C141">
            <v>140140</v>
          </cell>
        </row>
        <row r="142">
          <cell r="A142">
            <v>141</v>
          </cell>
          <cell r="B142">
            <v>141</v>
          </cell>
          <cell r="C142">
            <v>141141</v>
          </cell>
        </row>
        <row r="143">
          <cell r="A143">
            <v>142</v>
          </cell>
          <cell r="B143">
            <v>142</v>
          </cell>
          <cell r="C143">
            <v>142142</v>
          </cell>
        </row>
        <row r="144">
          <cell r="A144">
            <v>143</v>
          </cell>
          <cell r="B144">
            <v>143</v>
          </cell>
          <cell r="C144">
            <v>143143</v>
          </cell>
        </row>
        <row r="145">
          <cell r="A145">
            <v>144</v>
          </cell>
          <cell r="B145">
            <v>144</v>
          </cell>
          <cell r="C145">
            <v>144144</v>
          </cell>
        </row>
        <row r="146">
          <cell r="A146">
            <v>145</v>
          </cell>
          <cell r="B146">
            <v>145</v>
          </cell>
          <cell r="C146">
            <v>145145</v>
          </cell>
        </row>
        <row r="147">
          <cell r="A147">
            <v>146</v>
          </cell>
          <cell r="B147">
            <v>146</v>
          </cell>
          <cell r="C147">
            <v>146146</v>
          </cell>
        </row>
        <row r="148">
          <cell r="A148">
            <v>147</v>
          </cell>
          <cell r="B148">
            <v>147</v>
          </cell>
          <cell r="C148">
            <v>147147</v>
          </cell>
        </row>
        <row r="149">
          <cell r="A149">
            <v>148</v>
          </cell>
          <cell r="B149">
            <v>148</v>
          </cell>
          <cell r="C149">
            <v>148148</v>
          </cell>
        </row>
        <row r="150">
          <cell r="A150">
            <v>149</v>
          </cell>
          <cell r="B150">
            <v>149</v>
          </cell>
          <cell r="C150">
            <v>149149</v>
          </cell>
        </row>
        <row r="151">
          <cell r="A151">
            <v>150</v>
          </cell>
          <cell r="B151">
            <v>150</v>
          </cell>
          <cell r="C151">
            <v>150150</v>
          </cell>
        </row>
        <row r="152">
          <cell r="A152">
            <v>151</v>
          </cell>
          <cell r="B152">
            <v>151</v>
          </cell>
          <cell r="C152">
            <v>151151</v>
          </cell>
        </row>
        <row r="153">
          <cell r="A153">
            <v>152</v>
          </cell>
          <cell r="B153">
            <v>152</v>
          </cell>
          <cell r="C153">
            <v>152152</v>
          </cell>
        </row>
        <row r="154">
          <cell r="A154">
            <v>153</v>
          </cell>
          <cell r="B154">
            <v>153</v>
          </cell>
          <cell r="C154">
            <v>153153</v>
          </cell>
        </row>
        <row r="155">
          <cell r="A155">
            <v>154</v>
          </cell>
          <cell r="B155">
            <v>154</v>
          </cell>
          <cell r="C155">
            <v>154154</v>
          </cell>
        </row>
        <row r="156">
          <cell r="A156">
            <v>155</v>
          </cell>
          <cell r="B156">
            <v>155</v>
          </cell>
          <cell r="C156">
            <v>155155</v>
          </cell>
        </row>
        <row r="157">
          <cell r="A157">
            <v>156</v>
          </cell>
          <cell r="B157">
            <v>156</v>
          </cell>
          <cell r="C157">
            <v>156156</v>
          </cell>
        </row>
        <row r="158">
          <cell r="A158">
            <v>157</v>
          </cell>
          <cell r="B158">
            <v>157</v>
          </cell>
          <cell r="C158">
            <v>157157</v>
          </cell>
        </row>
        <row r="159">
          <cell r="A159">
            <v>158</v>
          </cell>
          <cell r="B159">
            <v>158</v>
          </cell>
          <cell r="C159">
            <v>158158</v>
          </cell>
        </row>
        <row r="160">
          <cell r="A160">
            <v>159</v>
          </cell>
          <cell r="B160">
            <v>159</v>
          </cell>
          <cell r="C160">
            <v>159159</v>
          </cell>
        </row>
        <row r="161">
          <cell r="A161">
            <v>160</v>
          </cell>
          <cell r="B161">
            <v>160</v>
          </cell>
          <cell r="C161">
            <v>160160</v>
          </cell>
        </row>
        <row r="162">
          <cell r="A162">
            <v>161</v>
          </cell>
          <cell r="B162">
            <v>161</v>
          </cell>
          <cell r="C162">
            <v>161161</v>
          </cell>
        </row>
        <row r="163">
          <cell r="A163">
            <v>162</v>
          </cell>
          <cell r="B163">
            <v>162</v>
          </cell>
          <cell r="C163">
            <v>162162</v>
          </cell>
        </row>
        <row r="164">
          <cell r="A164">
            <v>163</v>
          </cell>
          <cell r="B164">
            <v>163</v>
          </cell>
          <cell r="C164">
            <v>163163</v>
          </cell>
        </row>
        <row r="165">
          <cell r="A165">
            <v>164</v>
          </cell>
          <cell r="B165">
            <v>164</v>
          </cell>
          <cell r="C165">
            <v>164164</v>
          </cell>
        </row>
        <row r="166">
          <cell r="A166">
            <v>165</v>
          </cell>
          <cell r="B166">
            <v>165</v>
          </cell>
          <cell r="C166">
            <v>165165</v>
          </cell>
        </row>
        <row r="167">
          <cell r="A167">
            <v>166</v>
          </cell>
          <cell r="B167">
            <v>166</v>
          </cell>
          <cell r="C167">
            <v>166166</v>
          </cell>
        </row>
        <row r="168">
          <cell r="A168">
            <v>167</v>
          </cell>
          <cell r="B168">
            <v>167</v>
          </cell>
          <cell r="C168">
            <v>167167</v>
          </cell>
        </row>
        <row r="169">
          <cell r="A169">
            <v>168</v>
          </cell>
          <cell r="B169">
            <v>168</v>
          </cell>
          <cell r="C169">
            <v>168168</v>
          </cell>
        </row>
        <row r="170">
          <cell r="A170">
            <v>169</v>
          </cell>
          <cell r="B170">
            <v>169</v>
          </cell>
          <cell r="C170">
            <v>169169</v>
          </cell>
        </row>
        <row r="171">
          <cell r="A171">
            <v>170</v>
          </cell>
          <cell r="B171">
            <v>170</v>
          </cell>
          <cell r="C171">
            <v>170170</v>
          </cell>
        </row>
        <row r="172">
          <cell r="A172">
            <v>171</v>
          </cell>
          <cell r="B172">
            <v>171</v>
          </cell>
          <cell r="C172">
            <v>171171</v>
          </cell>
        </row>
        <row r="173">
          <cell r="A173">
            <v>172</v>
          </cell>
          <cell r="B173">
            <v>172</v>
          </cell>
          <cell r="C173">
            <v>172172</v>
          </cell>
        </row>
        <row r="174">
          <cell r="A174">
            <v>173</v>
          </cell>
          <cell r="B174">
            <v>173</v>
          </cell>
          <cell r="C174">
            <v>173173</v>
          </cell>
        </row>
        <row r="175">
          <cell r="A175">
            <v>174</v>
          </cell>
          <cell r="B175">
            <v>174</v>
          </cell>
          <cell r="C175">
            <v>174174</v>
          </cell>
        </row>
        <row r="176">
          <cell r="A176">
            <v>175</v>
          </cell>
          <cell r="B176">
            <v>175</v>
          </cell>
          <cell r="C176">
            <v>175175</v>
          </cell>
        </row>
        <row r="177">
          <cell r="A177">
            <v>176</v>
          </cell>
          <cell r="B177">
            <v>176</v>
          </cell>
          <cell r="C177">
            <v>176176</v>
          </cell>
        </row>
        <row r="178">
          <cell r="A178">
            <v>177</v>
          </cell>
          <cell r="B178">
            <v>177</v>
          </cell>
          <cell r="C178">
            <v>177177</v>
          </cell>
        </row>
        <row r="179">
          <cell r="A179">
            <v>178</v>
          </cell>
          <cell r="B179">
            <v>178</v>
          </cell>
          <cell r="C179">
            <v>178178</v>
          </cell>
        </row>
        <row r="180">
          <cell r="A180">
            <v>179</v>
          </cell>
          <cell r="B180">
            <v>179</v>
          </cell>
          <cell r="C180">
            <v>179179</v>
          </cell>
        </row>
        <row r="181">
          <cell r="A181">
            <v>180</v>
          </cell>
          <cell r="B181">
            <v>180</v>
          </cell>
          <cell r="C181">
            <v>180180</v>
          </cell>
        </row>
        <row r="182">
          <cell r="A182">
            <v>181</v>
          </cell>
          <cell r="B182">
            <v>181</v>
          </cell>
          <cell r="C182">
            <v>181181</v>
          </cell>
        </row>
        <row r="183">
          <cell r="A183">
            <v>182</v>
          </cell>
          <cell r="B183">
            <v>182</v>
          </cell>
          <cell r="C183">
            <v>182182</v>
          </cell>
        </row>
        <row r="184">
          <cell r="A184">
            <v>183</v>
          </cell>
          <cell r="B184">
            <v>183</v>
          </cell>
          <cell r="C184">
            <v>183183</v>
          </cell>
        </row>
        <row r="185">
          <cell r="A185">
            <v>184</v>
          </cell>
          <cell r="B185">
            <v>184</v>
          </cell>
          <cell r="C185">
            <v>184184</v>
          </cell>
        </row>
        <row r="186">
          <cell r="A186">
            <v>185</v>
          </cell>
          <cell r="B186">
            <v>185</v>
          </cell>
          <cell r="C186">
            <v>185185</v>
          </cell>
        </row>
        <row r="187">
          <cell r="A187">
            <v>186</v>
          </cell>
          <cell r="B187">
            <v>186</v>
          </cell>
          <cell r="C187">
            <v>186186</v>
          </cell>
        </row>
        <row r="188">
          <cell r="A188">
            <v>187</v>
          </cell>
          <cell r="B188">
            <v>187</v>
          </cell>
          <cell r="C188">
            <v>187187</v>
          </cell>
        </row>
        <row r="189">
          <cell r="A189">
            <v>188</v>
          </cell>
          <cell r="B189">
            <v>188</v>
          </cell>
          <cell r="C189">
            <v>188188</v>
          </cell>
        </row>
        <row r="190">
          <cell r="A190">
            <v>189</v>
          </cell>
          <cell r="B190">
            <v>189</v>
          </cell>
          <cell r="C190">
            <v>189189</v>
          </cell>
        </row>
        <row r="191">
          <cell r="A191">
            <v>190</v>
          </cell>
          <cell r="B191">
            <v>190</v>
          </cell>
          <cell r="C191">
            <v>190190</v>
          </cell>
        </row>
        <row r="192">
          <cell r="A192">
            <v>191</v>
          </cell>
          <cell r="B192">
            <v>191</v>
          </cell>
          <cell r="C192">
            <v>191191</v>
          </cell>
        </row>
        <row r="193">
          <cell r="A193">
            <v>192</v>
          </cell>
          <cell r="B193">
            <v>192</v>
          </cell>
          <cell r="C193">
            <v>192192</v>
          </cell>
        </row>
        <row r="194">
          <cell r="A194">
            <v>193</v>
          </cell>
          <cell r="B194">
            <v>193</v>
          </cell>
          <cell r="C194">
            <v>193193</v>
          </cell>
        </row>
        <row r="195">
          <cell r="A195">
            <v>194</v>
          </cell>
          <cell r="B195">
            <v>194</v>
          </cell>
          <cell r="C195">
            <v>194194</v>
          </cell>
        </row>
        <row r="196">
          <cell r="A196">
            <v>195</v>
          </cell>
          <cell r="B196">
            <v>195</v>
          </cell>
          <cell r="C196">
            <v>195195</v>
          </cell>
        </row>
        <row r="197">
          <cell r="A197">
            <v>196</v>
          </cell>
          <cell r="B197">
            <v>196</v>
          </cell>
          <cell r="C197">
            <v>196196</v>
          </cell>
        </row>
        <row r="198">
          <cell r="A198">
            <v>197</v>
          </cell>
          <cell r="B198">
            <v>197</v>
          </cell>
          <cell r="C198">
            <v>197197</v>
          </cell>
        </row>
        <row r="199">
          <cell r="A199">
            <v>198</v>
          </cell>
          <cell r="B199">
            <v>198</v>
          </cell>
          <cell r="C199">
            <v>198198</v>
          </cell>
        </row>
        <row r="200">
          <cell r="A200">
            <v>199</v>
          </cell>
          <cell r="B200">
            <v>199</v>
          </cell>
          <cell r="C200">
            <v>199199</v>
          </cell>
        </row>
        <row r="201">
          <cell r="A201">
            <v>200</v>
          </cell>
          <cell r="B201">
            <v>200</v>
          </cell>
          <cell r="C201">
            <v>200200</v>
          </cell>
        </row>
        <row r="202">
          <cell r="A202">
            <v>201</v>
          </cell>
          <cell r="B202">
            <v>201</v>
          </cell>
          <cell r="C202">
            <v>201201</v>
          </cell>
        </row>
        <row r="203">
          <cell r="A203">
            <v>202</v>
          </cell>
          <cell r="B203">
            <v>202</v>
          </cell>
          <cell r="C203">
            <v>202202</v>
          </cell>
        </row>
        <row r="204">
          <cell r="A204">
            <v>203</v>
          </cell>
          <cell r="B204">
            <v>203</v>
          </cell>
          <cell r="C204">
            <v>203203</v>
          </cell>
        </row>
        <row r="205">
          <cell r="A205">
            <v>204</v>
          </cell>
          <cell r="B205">
            <v>204</v>
          </cell>
          <cell r="C205">
            <v>204204</v>
          </cell>
        </row>
        <row r="206">
          <cell r="A206">
            <v>205</v>
          </cell>
          <cell r="B206">
            <v>205</v>
          </cell>
          <cell r="C206">
            <v>205205</v>
          </cell>
        </row>
        <row r="207">
          <cell r="A207">
            <v>206</v>
          </cell>
          <cell r="B207">
            <v>206</v>
          </cell>
          <cell r="C207">
            <v>206206</v>
          </cell>
        </row>
        <row r="208">
          <cell r="A208">
            <v>207</v>
          </cell>
          <cell r="B208">
            <v>207</v>
          </cell>
          <cell r="C208">
            <v>207207</v>
          </cell>
        </row>
        <row r="209">
          <cell r="A209">
            <v>208</v>
          </cell>
          <cell r="B209">
            <v>208</v>
          </cell>
          <cell r="C209">
            <v>208208</v>
          </cell>
        </row>
        <row r="210">
          <cell r="A210">
            <v>209</v>
          </cell>
          <cell r="B210">
            <v>209</v>
          </cell>
          <cell r="C210">
            <v>209209</v>
          </cell>
        </row>
        <row r="211">
          <cell r="A211">
            <v>210</v>
          </cell>
          <cell r="B211">
            <v>210</v>
          </cell>
          <cell r="C211">
            <v>210210</v>
          </cell>
        </row>
        <row r="212">
          <cell r="A212">
            <v>211</v>
          </cell>
          <cell r="B212">
            <v>211</v>
          </cell>
          <cell r="C212">
            <v>211211</v>
          </cell>
        </row>
        <row r="213">
          <cell r="A213">
            <v>212</v>
          </cell>
          <cell r="B213">
            <v>212</v>
          </cell>
          <cell r="C213">
            <v>212212</v>
          </cell>
        </row>
        <row r="214">
          <cell r="A214">
            <v>213</v>
          </cell>
          <cell r="B214">
            <v>213</v>
          </cell>
          <cell r="C214">
            <v>213213</v>
          </cell>
        </row>
        <row r="215">
          <cell r="A215">
            <v>214</v>
          </cell>
          <cell r="B215">
            <v>214</v>
          </cell>
          <cell r="C215">
            <v>214214</v>
          </cell>
        </row>
        <row r="216">
          <cell r="A216">
            <v>215</v>
          </cell>
          <cell r="B216">
            <v>215</v>
          </cell>
          <cell r="C216">
            <v>215215</v>
          </cell>
        </row>
        <row r="217">
          <cell r="A217">
            <v>216</v>
          </cell>
          <cell r="B217">
            <v>216</v>
          </cell>
          <cell r="C217">
            <v>216216</v>
          </cell>
        </row>
        <row r="218">
          <cell r="A218">
            <v>217</v>
          </cell>
          <cell r="B218">
            <v>217</v>
          </cell>
          <cell r="C218">
            <v>217217</v>
          </cell>
        </row>
        <row r="219">
          <cell r="A219">
            <v>218</v>
          </cell>
          <cell r="B219">
            <v>218</v>
          </cell>
          <cell r="C219">
            <v>218218</v>
          </cell>
        </row>
        <row r="220">
          <cell r="A220">
            <v>219</v>
          </cell>
          <cell r="B220">
            <v>219</v>
          </cell>
          <cell r="C220">
            <v>219219</v>
          </cell>
        </row>
        <row r="221">
          <cell r="A221">
            <v>220</v>
          </cell>
          <cell r="B221">
            <v>220</v>
          </cell>
          <cell r="C221">
            <v>220220</v>
          </cell>
        </row>
        <row r="222">
          <cell r="A222">
            <v>221</v>
          </cell>
          <cell r="B222">
            <v>221</v>
          </cell>
          <cell r="C222">
            <v>221221</v>
          </cell>
        </row>
        <row r="223">
          <cell r="A223">
            <v>222</v>
          </cell>
          <cell r="B223">
            <v>222</v>
          </cell>
          <cell r="C223">
            <v>222222</v>
          </cell>
        </row>
        <row r="224">
          <cell r="A224">
            <v>223</v>
          </cell>
          <cell r="B224">
            <v>223</v>
          </cell>
          <cell r="C224">
            <v>223223</v>
          </cell>
        </row>
        <row r="225">
          <cell r="A225">
            <v>224</v>
          </cell>
          <cell r="B225">
            <v>224</v>
          </cell>
          <cell r="C225">
            <v>224224</v>
          </cell>
        </row>
        <row r="226">
          <cell r="A226">
            <v>225</v>
          </cell>
          <cell r="B226">
            <v>225</v>
          </cell>
          <cell r="C226">
            <v>225225</v>
          </cell>
        </row>
        <row r="227">
          <cell r="A227">
            <v>226</v>
          </cell>
          <cell r="B227">
            <v>226</v>
          </cell>
          <cell r="C227">
            <v>226226</v>
          </cell>
        </row>
        <row r="228">
          <cell r="A228">
            <v>227</v>
          </cell>
          <cell r="B228">
            <v>227</v>
          </cell>
          <cell r="C228">
            <v>227227</v>
          </cell>
        </row>
        <row r="229">
          <cell r="A229">
            <v>228</v>
          </cell>
          <cell r="B229">
            <v>228</v>
          </cell>
          <cell r="C229">
            <v>228228</v>
          </cell>
        </row>
        <row r="230">
          <cell r="A230">
            <v>229</v>
          </cell>
          <cell r="B230">
            <v>229</v>
          </cell>
          <cell r="C230">
            <v>229229</v>
          </cell>
        </row>
        <row r="231">
          <cell r="A231">
            <v>230</v>
          </cell>
          <cell r="B231">
            <v>230</v>
          </cell>
          <cell r="C231">
            <v>230230</v>
          </cell>
        </row>
        <row r="232">
          <cell r="A232">
            <v>231</v>
          </cell>
          <cell r="B232">
            <v>231</v>
          </cell>
          <cell r="C232">
            <v>231231</v>
          </cell>
        </row>
        <row r="233">
          <cell r="A233">
            <v>232</v>
          </cell>
          <cell r="B233">
            <v>232</v>
          </cell>
          <cell r="C233">
            <v>232232</v>
          </cell>
        </row>
        <row r="234">
          <cell r="A234">
            <v>233</v>
          </cell>
          <cell r="B234">
            <v>233</v>
          </cell>
          <cell r="C234">
            <v>233233</v>
          </cell>
        </row>
        <row r="235">
          <cell r="A235">
            <v>234</v>
          </cell>
          <cell r="B235">
            <v>234</v>
          </cell>
          <cell r="C235">
            <v>234234</v>
          </cell>
        </row>
        <row r="236">
          <cell r="A236">
            <v>235</v>
          </cell>
          <cell r="B236">
            <v>235</v>
          </cell>
          <cell r="C236">
            <v>235235</v>
          </cell>
        </row>
        <row r="237">
          <cell r="A237">
            <v>236</v>
          </cell>
          <cell r="B237">
            <v>236</v>
          </cell>
          <cell r="C237">
            <v>236236</v>
          </cell>
        </row>
        <row r="238">
          <cell r="A238">
            <v>237</v>
          </cell>
          <cell r="B238">
            <v>237</v>
          </cell>
          <cell r="C238">
            <v>237237</v>
          </cell>
        </row>
        <row r="239">
          <cell r="A239">
            <v>238</v>
          </cell>
          <cell r="B239">
            <v>238</v>
          </cell>
          <cell r="C239">
            <v>238238</v>
          </cell>
        </row>
        <row r="240">
          <cell r="A240">
            <v>239</v>
          </cell>
          <cell r="B240">
            <v>239</v>
          </cell>
          <cell r="C240">
            <v>239239</v>
          </cell>
        </row>
        <row r="241">
          <cell r="A241">
            <v>240</v>
          </cell>
          <cell r="B241">
            <v>240</v>
          </cell>
          <cell r="C241">
            <v>240240</v>
          </cell>
        </row>
        <row r="242">
          <cell r="A242">
            <v>241</v>
          </cell>
          <cell r="B242">
            <v>241</v>
          </cell>
          <cell r="C242">
            <v>241241</v>
          </cell>
        </row>
        <row r="243">
          <cell r="A243">
            <v>242</v>
          </cell>
          <cell r="B243">
            <v>242</v>
          </cell>
          <cell r="C243">
            <v>242242</v>
          </cell>
        </row>
        <row r="244">
          <cell r="A244">
            <v>243</v>
          </cell>
          <cell r="B244">
            <v>243</v>
          </cell>
          <cell r="C244">
            <v>243243</v>
          </cell>
        </row>
        <row r="245">
          <cell r="A245">
            <v>244</v>
          </cell>
          <cell r="B245">
            <v>244</v>
          </cell>
          <cell r="C245">
            <v>244244</v>
          </cell>
        </row>
        <row r="246">
          <cell r="A246">
            <v>245</v>
          </cell>
          <cell r="B246">
            <v>245</v>
          </cell>
          <cell r="C246">
            <v>245245</v>
          </cell>
        </row>
        <row r="247">
          <cell r="A247">
            <v>246</v>
          </cell>
          <cell r="B247">
            <v>246</v>
          </cell>
          <cell r="C247">
            <v>246246</v>
          </cell>
        </row>
        <row r="248">
          <cell r="A248">
            <v>247</v>
          </cell>
          <cell r="B248">
            <v>247</v>
          </cell>
          <cell r="C248">
            <v>247247</v>
          </cell>
        </row>
        <row r="249">
          <cell r="A249">
            <v>248</v>
          </cell>
          <cell r="B249">
            <v>248</v>
          </cell>
          <cell r="C249">
            <v>248248</v>
          </cell>
        </row>
        <row r="250">
          <cell r="A250">
            <v>249</v>
          </cell>
          <cell r="B250">
            <v>249</v>
          </cell>
          <cell r="C250">
            <v>249249</v>
          </cell>
        </row>
        <row r="251">
          <cell r="A251">
            <v>250</v>
          </cell>
          <cell r="B251">
            <v>250</v>
          </cell>
          <cell r="C251">
            <v>250250</v>
          </cell>
        </row>
        <row r="252">
          <cell r="A252">
            <v>251</v>
          </cell>
          <cell r="B252">
            <v>251</v>
          </cell>
          <cell r="C252">
            <v>251251</v>
          </cell>
        </row>
        <row r="253">
          <cell r="A253">
            <v>252</v>
          </cell>
          <cell r="B253">
            <v>252</v>
          </cell>
          <cell r="C253">
            <v>252252</v>
          </cell>
        </row>
        <row r="254">
          <cell r="A254">
            <v>253</v>
          </cell>
          <cell r="B254">
            <v>253</v>
          </cell>
          <cell r="C254">
            <v>253253</v>
          </cell>
        </row>
        <row r="255">
          <cell r="A255">
            <v>254</v>
          </cell>
          <cell r="B255">
            <v>254</v>
          </cell>
          <cell r="C255">
            <v>254254</v>
          </cell>
        </row>
        <row r="256">
          <cell r="A256">
            <v>255</v>
          </cell>
          <cell r="B256">
            <v>255</v>
          </cell>
          <cell r="C256">
            <v>255255</v>
          </cell>
        </row>
        <row r="257">
          <cell r="A257">
            <v>256</v>
          </cell>
          <cell r="B257">
            <v>256</v>
          </cell>
          <cell r="C257">
            <v>256256</v>
          </cell>
        </row>
        <row r="258">
          <cell r="A258">
            <v>257</v>
          </cell>
          <cell r="B258">
            <v>257</v>
          </cell>
          <cell r="C258">
            <v>257257</v>
          </cell>
        </row>
        <row r="259">
          <cell r="A259">
            <v>258</v>
          </cell>
          <cell r="B259">
            <v>258</v>
          </cell>
          <cell r="C259">
            <v>258258</v>
          </cell>
        </row>
        <row r="260">
          <cell r="A260">
            <v>259</v>
          </cell>
          <cell r="B260">
            <v>259</v>
          </cell>
          <cell r="C260">
            <v>259259</v>
          </cell>
        </row>
        <row r="261">
          <cell r="A261">
            <v>260</v>
          </cell>
          <cell r="B261">
            <v>260</v>
          </cell>
          <cell r="C261">
            <v>260260</v>
          </cell>
        </row>
        <row r="262">
          <cell r="A262">
            <v>261</v>
          </cell>
          <cell r="B262">
            <v>261</v>
          </cell>
          <cell r="C262">
            <v>261261</v>
          </cell>
        </row>
        <row r="263">
          <cell r="A263">
            <v>262</v>
          </cell>
          <cell r="B263">
            <v>262</v>
          </cell>
          <cell r="C263">
            <v>262262</v>
          </cell>
        </row>
        <row r="264">
          <cell r="A264">
            <v>263</v>
          </cell>
          <cell r="B264">
            <v>263</v>
          </cell>
          <cell r="C264">
            <v>263263</v>
          </cell>
        </row>
        <row r="265">
          <cell r="A265">
            <v>264</v>
          </cell>
          <cell r="B265">
            <v>264</v>
          </cell>
          <cell r="C265">
            <v>264264</v>
          </cell>
        </row>
        <row r="266">
          <cell r="A266">
            <v>265</v>
          </cell>
          <cell r="B266">
            <v>265</v>
          </cell>
          <cell r="C266">
            <v>265265</v>
          </cell>
        </row>
        <row r="267">
          <cell r="A267">
            <v>266</v>
          </cell>
          <cell r="B267">
            <v>266</v>
          </cell>
          <cell r="C267">
            <v>266266</v>
          </cell>
        </row>
        <row r="268">
          <cell r="A268">
            <v>267</v>
          </cell>
          <cell r="B268">
            <v>267</v>
          </cell>
          <cell r="C268">
            <v>267267</v>
          </cell>
        </row>
        <row r="269">
          <cell r="A269">
            <v>268</v>
          </cell>
          <cell r="B269">
            <v>268</v>
          </cell>
          <cell r="C269">
            <v>268268</v>
          </cell>
        </row>
        <row r="270">
          <cell r="A270">
            <v>269</v>
          </cell>
          <cell r="B270">
            <v>269</v>
          </cell>
          <cell r="C270">
            <v>269269</v>
          </cell>
        </row>
        <row r="271">
          <cell r="A271">
            <v>270</v>
          </cell>
          <cell r="B271">
            <v>270</v>
          </cell>
          <cell r="C271">
            <v>270270</v>
          </cell>
        </row>
        <row r="272">
          <cell r="A272">
            <v>271</v>
          </cell>
          <cell r="B272">
            <v>271</v>
          </cell>
          <cell r="C272">
            <v>271271</v>
          </cell>
        </row>
        <row r="273">
          <cell r="A273">
            <v>272</v>
          </cell>
          <cell r="B273">
            <v>272</v>
          </cell>
          <cell r="C273">
            <v>272272</v>
          </cell>
        </row>
        <row r="274">
          <cell r="A274">
            <v>273</v>
          </cell>
          <cell r="B274">
            <v>273</v>
          </cell>
          <cell r="C274">
            <v>273273</v>
          </cell>
        </row>
        <row r="275">
          <cell r="A275">
            <v>274</v>
          </cell>
          <cell r="B275">
            <v>274</v>
          </cell>
          <cell r="C275">
            <v>274274</v>
          </cell>
        </row>
        <row r="276">
          <cell r="A276">
            <v>275</v>
          </cell>
          <cell r="B276">
            <v>275</v>
          </cell>
          <cell r="C276">
            <v>275275</v>
          </cell>
        </row>
        <row r="277">
          <cell r="A277">
            <v>276</v>
          </cell>
          <cell r="B277">
            <v>276</v>
          </cell>
          <cell r="C277">
            <v>276276</v>
          </cell>
        </row>
        <row r="278">
          <cell r="A278">
            <v>277</v>
          </cell>
          <cell r="B278">
            <v>277</v>
          </cell>
          <cell r="C278">
            <v>277277</v>
          </cell>
        </row>
        <row r="279">
          <cell r="A279">
            <v>278</v>
          </cell>
          <cell r="B279">
            <v>278</v>
          </cell>
          <cell r="C279">
            <v>278278</v>
          </cell>
        </row>
        <row r="280">
          <cell r="A280">
            <v>279</v>
          </cell>
          <cell r="B280">
            <v>279</v>
          </cell>
          <cell r="C280">
            <v>279279</v>
          </cell>
        </row>
        <row r="281">
          <cell r="A281">
            <v>280</v>
          </cell>
          <cell r="B281">
            <v>280</v>
          </cell>
          <cell r="C281">
            <v>280280</v>
          </cell>
        </row>
        <row r="282">
          <cell r="A282">
            <v>281</v>
          </cell>
          <cell r="B282">
            <v>281</v>
          </cell>
          <cell r="C282">
            <v>281281</v>
          </cell>
        </row>
        <row r="283">
          <cell r="A283">
            <v>282</v>
          </cell>
          <cell r="B283">
            <v>282</v>
          </cell>
          <cell r="C283">
            <v>282282</v>
          </cell>
        </row>
        <row r="284">
          <cell r="A284">
            <v>283</v>
          </cell>
          <cell r="B284">
            <v>283</v>
          </cell>
          <cell r="C284">
            <v>283283</v>
          </cell>
        </row>
        <row r="285">
          <cell r="A285">
            <v>284</v>
          </cell>
          <cell r="B285">
            <v>284</v>
          </cell>
          <cell r="C285">
            <v>284284</v>
          </cell>
        </row>
        <row r="286">
          <cell r="A286">
            <v>285</v>
          </cell>
          <cell r="B286">
            <v>285</v>
          </cell>
          <cell r="C286">
            <v>285285</v>
          </cell>
        </row>
        <row r="287">
          <cell r="A287">
            <v>286</v>
          </cell>
          <cell r="B287">
            <v>286</v>
          </cell>
          <cell r="C287">
            <v>286286</v>
          </cell>
        </row>
        <row r="288">
          <cell r="A288">
            <v>287</v>
          </cell>
          <cell r="B288">
            <v>287</v>
          </cell>
          <cell r="C288">
            <v>287287</v>
          </cell>
        </row>
        <row r="289">
          <cell r="A289">
            <v>288</v>
          </cell>
          <cell r="B289">
            <v>288</v>
          </cell>
          <cell r="C289">
            <v>288288</v>
          </cell>
        </row>
        <row r="290">
          <cell r="A290">
            <v>289</v>
          </cell>
          <cell r="B290">
            <v>289</v>
          </cell>
          <cell r="C290">
            <v>289289</v>
          </cell>
        </row>
        <row r="291">
          <cell r="A291">
            <v>290</v>
          </cell>
          <cell r="B291">
            <v>290</v>
          </cell>
          <cell r="C291">
            <v>290290</v>
          </cell>
        </row>
        <row r="292">
          <cell r="A292">
            <v>291</v>
          </cell>
          <cell r="B292">
            <v>291</v>
          </cell>
          <cell r="C292">
            <v>291291</v>
          </cell>
        </row>
        <row r="293">
          <cell r="A293">
            <v>292</v>
          </cell>
          <cell r="B293">
            <v>292</v>
          </cell>
          <cell r="C293">
            <v>292292</v>
          </cell>
        </row>
        <row r="294">
          <cell r="A294">
            <v>293</v>
          </cell>
          <cell r="B294">
            <v>293</v>
          </cell>
          <cell r="C294">
            <v>293293</v>
          </cell>
        </row>
        <row r="295">
          <cell r="A295">
            <v>294</v>
          </cell>
          <cell r="B295">
            <v>294</v>
          </cell>
          <cell r="C295">
            <v>294294</v>
          </cell>
        </row>
        <row r="296">
          <cell r="A296">
            <v>295</v>
          </cell>
          <cell r="B296">
            <v>295</v>
          </cell>
          <cell r="C296">
            <v>295295</v>
          </cell>
        </row>
        <row r="297">
          <cell r="A297">
            <v>296</v>
          </cell>
          <cell r="B297">
            <v>296</v>
          </cell>
          <cell r="C297">
            <v>296296</v>
          </cell>
        </row>
        <row r="298">
          <cell r="A298">
            <v>297</v>
          </cell>
          <cell r="B298">
            <v>297</v>
          </cell>
          <cell r="C298">
            <v>297297</v>
          </cell>
        </row>
        <row r="299">
          <cell r="A299">
            <v>298</v>
          </cell>
          <cell r="B299">
            <v>298</v>
          </cell>
          <cell r="C299">
            <v>298298</v>
          </cell>
        </row>
        <row r="300">
          <cell r="A300">
            <v>299</v>
          </cell>
          <cell r="B300">
            <v>299</v>
          </cell>
          <cell r="C300">
            <v>299299</v>
          </cell>
        </row>
        <row r="301">
          <cell r="A301">
            <v>300</v>
          </cell>
          <cell r="B301">
            <v>300</v>
          </cell>
          <cell r="C301">
            <v>300300</v>
          </cell>
        </row>
        <row r="302">
          <cell r="A302">
            <v>301</v>
          </cell>
          <cell r="B302">
            <v>301</v>
          </cell>
          <cell r="C302">
            <v>301301</v>
          </cell>
        </row>
        <row r="303">
          <cell r="A303">
            <v>302</v>
          </cell>
          <cell r="B303">
            <v>302</v>
          </cell>
          <cell r="C303">
            <v>302302</v>
          </cell>
        </row>
        <row r="304">
          <cell r="A304">
            <v>303</v>
          </cell>
          <cell r="B304">
            <v>303</v>
          </cell>
          <cell r="C304">
            <v>303303</v>
          </cell>
        </row>
        <row r="305">
          <cell r="A305">
            <v>304</v>
          </cell>
          <cell r="B305">
            <v>304</v>
          </cell>
          <cell r="C305">
            <v>304304</v>
          </cell>
        </row>
        <row r="306">
          <cell r="A306">
            <v>305</v>
          </cell>
          <cell r="B306">
            <v>305</v>
          </cell>
          <cell r="C306">
            <v>305305</v>
          </cell>
        </row>
        <row r="307">
          <cell r="A307">
            <v>306</v>
          </cell>
          <cell r="B307">
            <v>306</v>
          </cell>
          <cell r="C307">
            <v>306306</v>
          </cell>
        </row>
        <row r="308">
          <cell r="A308">
            <v>307</v>
          </cell>
          <cell r="B308">
            <v>307</v>
          </cell>
          <cell r="C308">
            <v>307307</v>
          </cell>
        </row>
        <row r="309">
          <cell r="A309">
            <v>308</v>
          </cell>
          <cell r="B309">
            <v>308</v>
          </cell>
          <cell r="C309">
            <v>308308</v>
          </cell>
        </row>
        <row r="310">
          <cell r="A310">
            <v>309</v>
          </cell>
          <cell r="B310">
            <v>309</v>
          </cell>
          <cell r="C310">
            <v>309309</v>
          </cell>
        </row>
        <row r="311">
          <cell r="A311">
            <v>310</v>
          </cell>
          <cell r="B311">
            <v>310</v>
          </cell>
          <cell r="C311">
            <v>310310</v>
          </cell>
        </row>
        <row r="312">
          <cell r="A312">
            <v>311</v>
          </cell>
          <cell r="B312">
            <v>311</v>
          </cell>
          <cell r="C312">
            <v>311311</v>
          </cell>
        </row>
        <row r="313">
          <cell r="A313">
            <v>312</v>
          </cell>
          <cell r="B313">
            <v>312</v>
          </cell>
          <cell r="C313">
            <v>312312</v>
          </cell>
        </row>
        <row r="314">
          <cell r="A314">
            <v>313</v>
          </cell>
          <cell r="B314">
            <v>313</v>
          </cell>
          <cell r="C314">
            <v>313313</v>
          </cell>
        </row>
        <row r="315">
          <cell r="A315">
            <v>314</v>
          </cell>
          <cell r="B315">
            <v>314</v>
          </cell>
          <cell r="C315">
            <v>314314</v>
          </cell>
        </row>
        <row r="316">
          <cell r="A316">
            <v>315</v>
          </cell>
          <cell r="B316">
            <v>315</v>
          </cell>
          <cell r="C316">
            <v>315315</v>
          </cell>
        </row>
        <row r="317">
          <cell r="A317">
            <v>316</v>
          </cell>
          <cell r="B317">
            <v>316</v>
          </cell>
          <cell r="C317">
            <v>316316</v>
          </cell>
        </row>
        <row r="318">
          <cell r="A318">
            <v>317</v>
          </cell>
          <cell r="B318">
            <v>317</v>
          </cell>
          <cell r="C318">
            <v>317317</v>
          </cell>
        </row>
        <row r="319">
          <cell r="A319">
            <v>318</v>
          </cell>
          <cell r="B319">
            <v>318</v>
          </cell>
          <cell r="C319">
            <v>318318</v>
          </cell>
        </row>
        <row r="320">
          <cell r="A320">
            <v>319</v>
          </cell>
          <cell r="B320">
            <v>319</v>
          </cell>
          <cell r="C320">
            <v>319319</v>
          </cell>
        </row>
        <row r="321">
          <cell r="A321">
            <v>320</v>
          </cell>
          <cell r="B321">
            <v>320</v>
          </cell>
          <cell r="C321">
            <v>320320</v>
          </cell>
        </row>
        <row r="322">
          <cell r="A322">
            <v>321</v>
          </cell>
          <cell r="B322">
            <v>321</v>
          </cell>
          <cell r="C322">
            <v>321321</v>
          </cell>
        </row>
        <row r="323">
          <cell r="A323">
            <v>322</v>
          </cell>
          <cell r="B323">
            <v>322</v>
          </cell>
          <cell r="C323">
            <v>322322</v>
          </cell>
        </row>
        <row r="324">
          <cell r="A324">
            <v>323</v>
          </cell>
          <cell r="B324">
            <v>323</v>
          </cell>
          <cell r="C324">
            <v>323323</v>
          </cell>
        </row>
        <row r="325">
          <cell r="A325">
            <v>324</v>
          </cell>
          <cell r="B325">
            <v>324</v>
          </cell>
          <cell r="C325">
            <v>324324</v>
          </cell>
        </row>
        <row r="326">
          <cell r="A326">
            <v>325</v>
          </cell>
          <cell r="B326">
            <v>325</v>
          </cell>
          <cell r="C326">
            <v>325325</v>
          </cell>
        </row>
        <row r="327">
          <cell r="A327">
            <v>326</v>
          </cell>
          <cell r="B327">
            <v>326</v>
          </cell>
          <cell r="C327">
            <v>326326</v>
          </cell>
        </row>
        <row r="328">
          <cell r="A328">
            <v>327</v>
          </cell>
          <cell r="B328">
            <v>327</v>
          </cell>
          <cell r="C328">
            <v>327327</v>
          </cell>
        </row>
        <row r="329">
          <cell r="A329">
            <v>328</v>
          </cell>
          <cell r="B329">
            <v>328</v>
          </cell>
          <cell r="C329">
            <v>328328</v>
          </cell>
        </row>
        <row r="330">
          <cell r="A330">
            <v>329</v>
          </cell>
          <cell r="B330">
            <v>329</v>
          </cell>
          <cell r="C330">
            <v>329329</v>
          </cell>
        </row>
        <row r="331">
          <cell r="A331">
            <v>330</v>
          </cell>
          <cell r="B331">
            <v>330</v>
          </cell>
          <cell r="C331">
            <v>330330</v>
          </cell>
        </row>
        <row r="332">
          <cell r="A332">
            <v>331</v>
          </cell>
          <cell r="B332">
            <v>331</v>
          </cell>
          <cell r="C332">
            <v>331331</v>
          </cell>
        </row>
        <row r="333">
          <cell r="A333">
            <v>332</v>
          </cell>
          <cell r="B333">
            <v>332</v>
          </cell>
          <cell r="C333">
            <v>332332</v>
          </cell>
        </row>
        <row r="334">
          <cell r="A334">
            <v>333</v>
          </cell>
          <cell r="B334">
            <v>333</v>
          </cell>
          <cell r="C334">
            <v>333333</v>
          </cell>
        </row>
        <row r="335">
          <cell r="A335">
            <v>334</v>
          </cell>
          <cell r="B335">
            <v>334</v>
          </cell>
          <cell r="C335">
            <v>334334</v>
          </cell>
        </row>
        <row r="336">
          <cell r="A336">
            <v>335</v>
          </cell>
          <cell r="B336">
            <v>335</v>
          </cell>
          <cell r="C336">
            <v>335335</v>
          </cell>
        </row>
        <row r="337">
          <cell r="A337">
            <v>336</v>
          </cell>
          <cell r="B337">
            <v>336</v>
          </cell>
          <cell r="C337">
            <v>336336</v>
          </cell>
        </row>
        <row r="338">
          <cell r="A338">
            <v>337</v>
          </cell>
          <cell r="B338">
            <v>337</v>
          </cell>
          <cell r="C338">
            <v>337337</v>
          </cell>
        </row>
        <row r="339">
          <cell r="A339">
            <v>338</v>
          </cell>
          <cell r="B339">
            <v>338</v>
          </cell>
          <cell r="C339">
            <v>338338</v>
          </cell>
        </row>
        <row r="340">
          <cell r="A340">
            <v>339</v>
          </cell>
          <cell r="B340">
            <v>339</v>
          </cell>
          <cell r="C340">
            <v>339339</v>
          </cell>
        </row>
        <row r="341">
          <cell r="A341">
            <v>340</v>
          </cell>
          <cell r="B341">
            <v>340</v>
          </cell>
          <cell r="C341">
            <v>340340</v>
          </cell>
        </row>
        <row r="342">
          <cell r="A342">
            <v>341</v>
          </cell>
          <cell r="B342">
            <v>341</v>
          </cell>
          <cell r="C342">
            <v>341341</v>
          </cell>
        </row>
        <row r="343">
          <cell r="A343">
            <v>342</v>
          </cell>
          <cell r="B343">
            <v>342</v>
          </cell>
          <cell r="C343">
            <v>342342</v>
          </cell>
        </row>
        <row r="344">
          <cell r="A344">
            <v>343</v>
          </cell>
          <cell r="B344">
            <v>343</v>
          </cell>
          <cell r="C344">
            <v>343343</v>
          </cell>
        </row>
        <row r="345">
          <cell r="A345">
            <v>344</v>
          </cell>
          <cell r="B345">
            <v>344</v>
          </cell>
          <cell r="C345">
            <v>344344</v>
          </cell>
        </row>
        <row r="346">
          <cell r="A346">
            <v>345</v>
          </cell>
          <cell r="B346">
            <v>345</v>
          </cell>
          <cell r="C346">
            <v>345345</v>
          </cell>
        </row>
        <row r="347">
          <cell r="A347">
            <v>346</v>
          </cell>
          <cell r="B347">
            <v>346</v>
          </cell>
          <cell r="C347">
            <v>346346</v>
          </cell>
        </row>
        <row r="348">
          <cell r="A348">
            <v>347</v>
          </cell>
          <cell r="B348">
            <v>347</v>
          </cell>
          <cell r="C348">
            <v>347347</v>
          </cell>
        </row>
        <row r="349">
          <cell r="A349">
            <v>348</v>
          </cell>
          <cell r="B349">
            <v>348</v>
          </cell>
          <cell r="C349">
            <v>348348</v>
          </cell>
        </row>
        <row r="350">
          <cell r="A350">
            <v>349</v>
          </cell>
          <cell r="B350">
            <v>349</v>
          </cell>
          <cell r="C350">
            <v>349349</v>
          </cell>
        </row>
        <row r="351">
          <cell r="A351">
            <v>350</v>
          </cell>
          <cell r="B351">
            <v>350</v>
          </cell>
          <cell r="C351">
            <v>350350</v>
          </cell>
        </row>
        <row r="352">
          <cell r="A352">
            <v>351</v>
          </cell>
          <cell r="B352">
            <v>351</v>
          </cell>
          <cell r="C352">
            <v>351351</v>
          </cell>
        </row>
        <row r="353">
          <cell r="A353">
            <v>352</v>
          </cell>
          <cell r="B353">
            <v>352</v>
          </cell>
          <cell r="C353">
            <v>352352</v>
          </cell>
        </row>
        <row r="354">
          <cell r="A354">
            <v>353</v>
          </cell>
          <cell r="B354">
            <v>353</v>
          </cell>
          <cell r="C354">
            <v>353353</v>
          </cell>
        </row>
        <row r="355">
          <cell r="A355">
            <v>354</v>
          </cell>
          <cell r="B355">
            <v>354</v>
          </cell>
          <cell r="C355">
            <v>354354</v>
          </cell>
        </row>
        <row r="356">
          <cell r="A356">
            <v>355</v>
          </cell>
          <cell r="B356">
            <v>355</v>
          </cell>
          <cell r="C356">
            <v>355355</v>
          </cell>
        </row>
        <row r="357">
          <cell r="A357">
            <v>356</v>
          </cell>
          <cell r="B357">
            <v>356</v>
          </cell>
          <cell r="C357">
            <v>356356</v>
          </cell>
        </row>
        <row r="358">
          <cell r="A358">
            <v>357</v>
          </cell>
          <cell r="B358">
            <v>357</v>
          </cell>
          <cell r="C358">
            <v>357357</v>
          </cell>
        </row>
        <row r="359">
          <cell r="A359">
            <v>358</v>
          </cell>
          <cell r="B359">
            <v>358</v>
          </cell>
          <cell r="C359">
            <v>358358</v>
          </cell>
        </row>
        <row r="360">
          <cell r="A360">
            <v>359</v>
          </cell>
          <cell r="B360">
            <v>359</v>
          </cell>
          <cell r="C360">
            <v>359359</v>
          </cell>
        </row>
        <row r="361">
          <cell r="A361">
            <v>360</v>
          </cell>
          <cell r="B361">
            <v>360</v>
          </cell>
          <cell r="C361">
            <v>360360</v>
          </cell>
        </row>
        <row r="362">
          <cell r="A362">
            <v>361</v>
          </cell>
          <cell r="B362">
            <v>361</v>
          </cell>
          <cell r="C362">
            <v>361361</v>
          </cell>
        </row>
        <row r="363">
          <cell r="A363">
            <v>362</v>
          </cell>
          <cell r="B363">
            <v>362</v>
          </cell>
          <cell r="C363">
            <v>362362</v>
          </cell>
        </row>
        <row r="364">
          <cell r="A364">
            <v>363</v>
          </cell>
          <cell r="B364">
            <v>363</v>
          </cell>
          <cell r="C364">
            <v>363363</v>
          </cell>
        </row>
        <row r="365">
          <cell r="A365">
            <v>364</v>
          </cell>
          <cell r="B365">
            <v>364</v>
          </cell>
          <cell r="C365">
            <v>364364</v>
          </cell>
        </row>
        <row r="366">
          <cell r="A366">
            <v>365</v>
          </cell>
          <cell r="B366">
            <v>365</v>
          </cell>
          <cell r="C366">
            <v>365365</v>
          </cell>
        </row>
        <row r="367">
          <cell r="A367">
            <v>366</v>
          </cell>
          <cell r="C367">
            <v>366000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enovanje"/>
      <sheetName val="mini formule"/>
      <sheetName val="datumi"/>
      <sheetName val="brojevi slovima latinica"/>
      <sheetName val="koef"/>
      <sheetName val="MD - new"/>
      <sheetName val="MiladinovicDobrica"/>
      <sheetName val="test JMBG formula"/>
      <sheetName val="test JMBG rezultat"/>
      <sheetName val="TREBOVANJE"/>
      <sheetName val="Sheet1 (2)"/>
      <sheetName val="Sheet2 (2)"/>
      <sheetName val="Sheet3 (2)"/>
      <sheetName val="Validacija"/>
      <sheetName val="KAMATA"/>
      <sheetName val="Metalika Indjija"/>
      <sheetName val="Sheet1"/>
      <sheetName val="Medju list"/>
      <sheetName val="Sheet2"/>
      <sheetName val="Sheet3"/>
      <sheetName val="Tablica mnozenja"/>
      <sheetName val="razno"/>
    </sheetNames>
    <sheetDataSet>
      <sheetData sheetId="5">
        <row r="1">
          <cell r="W1">
            <v>39944</v>
          </cell>
        </row>
      </sheetData>
      <sheetData sheetId="10">
        <row r="1">
          <cell r="A1" t="str">
            <v>krevet</v>
          </cell>
        </row>
        <row r="2">
          <cell r="A2" t="str">
            <v>stolica</v>
          </cell>
        </row>
        <row r="3">
          <cell r="A3" t="str">
            <v>astal</v>
          </cell>
        </row>
        <row r="4">
          <cell r="A4" t="str">
            <v>hodnik</v>
          </cell>
        </row>
        <row r="5">
          <cell r="A5" t="str">
            <v>soba</v>
          </cell>
        </row>
        <row r="6">
          <cell r="A6" t="str">
            <v>kupatilo</v>
          </cell>
        </row>
        <row r="7">
          <cell r="A7" t="str">
            <v>kujna</v>
          </cell>
        </row>
        <row r="8">
          <cell r="A8" t="str">
            <v>terasa</v>
          </cell>
        </row>
        <row r="9">
          <cell r="A9" t="str">
            <v>nadvor</v>
          </cell>
        </row>
      </sheetData>
      <sheetData sheetId="13">
        <row r="4">
          <cell r="C4" t="str">
            <v>k 01</v>
          </cell>
          <cell r="D4" t="str">
            <v>s 01</v>
          </cell>
          <cell r="E4" t="str">
            <v>a 01</v>
          </cell>
          <cell r="F4" t="str">
            <v>h o1</v>
          </cell>
        </row>
        <row r="5">
          <cell r="C5" t="str">
            <v>k 02</v>
          </cell>
          <cell r="D5" t="str">
            <v>s 02</v>
          </cell>
          <cell r="E5" t="str">
            <v>a 02</v>
          </cell>
          <cell r="F5" t="str">
            <v>h 02</v>
          </cell>
        </row>
        <row r="6">
          <cell r="C6" t="str">
            <v>k 03</v>
          </cell>
          <cell r="D6" t="str">
            <v>s 03</v>
          </cell>
          <cell r="E6" t="str">
            <v>a 03</v>
          </cell>
          <cell r="F6" t="str">
            <v>h 03</v>
          </cell>
        </row>
        <row r="7">
          <cell r="C7" t="str">
            <v>k 04</v>
          </cell>
          <cell r="D7" t="str">
            <v>s 04</v>
          </cell>
          <cell r="E7" t="str">
            <v>a 04</v>
          </cell>
          <cell r="F7" t="str">
            <v>h 04</v>
          </cell>
        </row>
        <row r="8">
          <cell r="C8" t="str">
            <v>k 05</v>
          </cell>
          <cell r="D8" t="str">
            <v>s 05</v>
          </cell>
          <cell r="E8" t="str">
            <v>a 05</v>
          </cell>
          <cell r="F8" t="str">
            <v>h 05</v>
          </cell>
        </row>
        <row r="11">
          <cell r="C11" t="str">
            <v>so 01</v>
          </cell>
          <cell r="D11" t="str">
            <v>ku 01</v>
          </cell>
        </row>
        <row r="12">
          <cell r="C12" t="str">
            <v>so 02</v>
          </cell>
          <cell r="D12" t="str">
            <v>ku 02</v>
          </cell>
        </row>
        <row r="13">
          <cell r="C13" t="str">
            <v>so 03</v>
          </cell>
          <cell r="D13" t="str">
            <v>ku 03</v>
          </cell>
        </row>
        <row r="14">
          <cell r="C14" t="str">
            <v>so 04</v>
          </cell>
          <cell r="D14" t="str">
            <v>ku 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MATA pre 2000"/>
      <sheetName val="KAMATA"/>
      <sheetName val="Metalika Indjija"/>
      <sheetName val="Termotehnik Radica"/>
    </sheetNames>
    <sheetDataSet>
      <sheetData sheetId="3">
        <row r="7">
          <cell r="D7">
            <v>147.463688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10.140625" style="0" bestFit="1" customWidth="1"/>
    <col min="4" max="4" width="11.7109375" style="0" bestFit="1" customWidth="1"/>
    <col min="5" max="5" width="10.00390625" style="0" bestFit="1" customWidth="1"/>
    <col min="6" max="6" width="7.00390625" style="0" bestFit="1" customWidth="1"/>
    <col min="7" max="7" width="7.28125" style="0" customWidth="1"/>
    <col min="8" max="8" width="12.00390625" style="0" customWidth="1"/>
    <col min="9" max="9" width="14.57421875" style="1" customWidth="1"/>
    <col min="10" max="10" width="10.140625" style="0" bestFit="1" customWidth="1"/>
    <col min="11" max="11" width="13.8515625" style="0" customWidth="1"/>
    <col min="13" max="13" width="10.8515625" style="0" customWidth="1"/>
  </cols>
  <sheetData>
    <row r="1" spans="1:13" ht="12.75">
      <c r="A1" s="2" t="s">
        <v>13</v>
      </c>
      <c r="B1" s="2"/>
      <c r="C1" s="2"/>
      <c r="D1" s="2" t="s">
        <v>14</v>
      </c>
      <c r="E1" s="2"/>
      <c r="F1" s="2"/>
      <c r="G1" s="2" t="s">
        <v>15</v>
      </c>
      <c r="H1" s="2"/>
      <c r="I1" s="3"/>
      <c r="J1" s="2"/>
      <c r="K1" s="2" t="s">
        <v>16</v>
      </c>
      <c r="L1" s="2" t="s">
        <v>17</v>
      </c>
      <c r="M1" s="2" t="s">
        <v>18</v>
      </c>
    </row>
    <row r="2" spans="1:13" ht="12.75">
      <c r="A2" s="17">
        <v>39448</v>
      </c>
      <c r="B2" s="12">
        <v>37631</v>
      </c>
      <c r="C2" s="13">
        <f>VLOOKUP(A2,aaa,3)</f>
        <v>23.5</v>
      </c>
      <c r="D2" s="13">
        <f>C2</f>
        <v>23.5</v>
      </c>
      <c r="E2" s="2">
        <f>D2+100</f>
        <v>123.5</v>
      </c>
      <c r="F2" s="2">
        <f>E2/D3</f>
        <v>1.235</v>
      </c>
      <c r="G2" s="2">
        <v>365</v>
      </c>
      <c r="H2" s="2">
        <f>G3/G2</f>
        <v>3.0027397260273974</v>
      </c>
      <c r="I2" s="3">
        <f>POWER(F2,H2)</f>
        <v>1.8847424624484315</v>
      </c>
      <c r="J2" s="2">
        <v>1</v>
      </c>
      <c r="K2" s="16">
        <f>I2-J2</f>
        <v>0.8847424624484315</v>
      </c>
      <c r="L2" s="2">
        <v>5000</v>
      </c>
      <c r="M2" s="10">
        <f>L2*K2</f>
        <v>4423.712312242157</v>
      </c>
    </row>
    <row r="3" spans="4:13" ht="12.75">
      <c r="D3" s="2">
        <v>100</v>
      </c>
      <c r="E3" s="2"/>
      <c r="F3" s="2"/>
      <c r="G3" s="15">
        <f>G6</f>
        <v>1096</v>
      </c>
      <c r="H3" s="2"/>
      <c r="I3" s="3"/>
      <c r="J3" s="2"/>
      <c r="K3" s="2"/>
      <c r="L3" s="2"/>
      <c r="M3" s="2"/>
    </row>
    <row r="4" spans="4:13" ht="12.75">
      <c r="D4" s="2"/>
      <c r="E4" s="2"/>
      <c r="F4" s="2"/>
      <c r="G4" s="2"/>
      <c r="H4" s="2"/>
      <c r="I4" s="3"/>
      <c r="J4" s="2"/>
      <c r="K4" s="2"/>
      <c r="L4" s="2"/>
      <c r="M4" s="2"/>
    </row>
    <row r="6" spans="4:9" ht="12.75">
      <c r="D6" s="11">
        <f>A2</f>
        <v>39448</v>
      </c>
      <c r="E6" s="14">
        <f>D7-D6</f>
        <v>1095</v>
      </c>
      <c r="F6">
        <v>1</v>
      </c>
      <c r="G6" s="14">
        <f>E6+F6</f>
        <v>1096</v>
      </c>
      <c r="I6"/>
    </row>
    <row r="7" spans="4:9" ht="12.75">
      <c r="D7" s="11">
        <v>40543</v>
      </c>
      <c r="E7" s="4"/>
      <c r="G7" s="1" t="s">
        <v>15</v>
      </c>
      <c r="I7"/>
    </row>
    <row r="8" spans="4:11" ht="12.75">
      <c r="D8" s="4"/>
      <c r="G8" s="1"/>
      <c r="I8" s="20" t="s">
        <v>11</v>
      </c>
      <c r="J8" s="20" t="s">
        <v>10</v>
      </c>
      <c r="K8" t="s">
        <v>12</v>
      </c>
    </row>
    <row r="9" spans="8:11" ht="12.75">
      <c r="H9" s="115" t="s">
        <v>19</v>
      </c>
      <c r="I9" s="21">
        <v>37622</v>
      </c>
      <c r="J9" s="21">
        <v>37631</v>
      </c>
      <c r="K9" s="22">
        <v>24.5</v>
      </c>
    </row>
    <row r="10" spans="5:11" ht="12.75">
      <c r="E10" s="4"/>
      <c r="H10" s="115"/>
      <c r="I10" s="21">
        <v>37632</v>
      </c>
      <c r="J10" s="21">
        <v>37986</v>
      </c>
      <c r="K10" s="22">
        <v>24</v>
      </c>
    </row>
    <row r="11" spans="5:11" ht="12.75">
      <c r="E11" s="9"/>
      <c r="H11" s="115"/>
      <c r="I11" s="21">
        <v>37987</v>
      </c>
      <c r="J11" s="21">
        <v>40175</v>
      </c>
      <c r="K11" s="22">
        <v>23.5</v>
      </c>
    </row>
    <row r="12" spans="8:11" ht="12.75">
      <c r="H12" s="115"/>
      <c r="I12" s="21">
        <v>40176</v>
      </c>
      <c r="J12" s="21">
        <v>40259</v>
      </c>
      <c r="K12" s="22">
        <v>23.075</v>
      </c>
    </row>
    <row r="13" spans="8:11" ht="12.75">
      <c r="H13" s="115"/>
      <c r="I13" s="21">
        <v>40260</v>
      </c>
      <c r="J13" s="23"/>
      <c r="K13" s="22">
        <v>22.65</v>
      </c>
    </row>
    <row r="14" spans="8:11" ht="12.75">
      <c r="H14" s="115"/>
      <c r="I14" s="21">
        <v>40261</v>
      </c>
      <c r="J14" s="21">
        <v>40275</v>
      </c>
      <c r="K14" s="22">
        <v>23.1</v>
      </c>
    </row>
    <row r="15" spans="8:11" ht="12.75">
      <c r="H15" s="115"/>
      <c r="I15" s="21">
        <v>40276</v>
      </c>
      <c r="J15" s="21">
        <v>40308</v>
      </c>
      <c r="K15" s="22">
        <v>22.65</v>
      </c>
    </row>
    <row r="16" spans="8:11" ht="12.75">
      <c r="H16" s="115"/>
      <c r="I16" s="21">
        <v>40309</v>
      </c>
      <c r="J16" s="23"/>
      <c r="K16" s="22">
        <v>22.2</v>
      </c>
    </row>
    <row r="17" spans="8:11" ht="12.75">
      <c r="H17" s="115"/>
      <c r="I17" s="21">
        <v>40310</v>
      </c>
      <c r="J17" s="21">
        <v>40394</v>
      </c>
      <c r="K17" s="22">
        <v>23</v>
      </c>
    </row>
    <row r="18" spans="8:11" ht="12.75">
      <c r="H18" s="115"/>
      <c r="I18" s="21">
        <v>40395</v>
      </c>
      <c r="J18" s="21">
        <v>40427</v>
      </c>
      <c r="K18" s="22">
        <v>23.5</v>
      </c>
    </row>
    <row r="19" spans="8:11" ht="12.75">
      <c r="H19" s="115"/>
      <c r="I19" s="21">
        <v>40428</v>
      </c>
      <c r="J19" s="21">
        <v>40464</v>
      </c>
      <c r="K19" s="22">
        <v>24</v>
      </c>
    </row>
    <row r="20" spans="8:11" ht="12.75">
      <c r="H20" s="115"/>
      <c r="I20" s="21">
        <v>40465</v>
      </c>
      <c r="J20" s="21">
        <v>40492</v>
      </c>
      <c r="K20" s="22">
        <v>24.5</v>
      </c>
    </row>
    <row r="21" spans="8:11" ht="12.75">
      <c r="H21" s="115"/>
      <c r="I21" s="21">
        <v>40493</v>
      </c>
      <c r="J21" s="21">
        <v>40520</v>
      </c>
      <c r="K21" s="22">
        <v>25.5</v>
      </c>
    </row>
    <row r="22" spans="8:11" ht="12.75">
      <c r="H22" s="115"/>
      <c r="I22" s="21">
        <v>40521</v>
      </c>
      <c r="J22" s="21">
        <v>40543</v>
      </c>
      <c r="K22" s="22">
        <v>26.5</v>
      </c>
    </row>
    <row r="23" spans="8:11" ht="12.75">
      <c r="H23" s="115"/>
      <c r="I23" s="21">
        <v>40544</v>
      </c>
      <c r="J23" s="21">
        <v>40559</v>
      </c>
      <c r="K23" s="22">
        <v>21.5</v>
      </c>
    </row>
    <row r="24" spans="7:11" ht="12.75">
      <c r="G24" s="1"/>
      <c r="H24" s="115"/>
      <c r="I24" s="19" t="s">
        <v>0</v>
      </c>
      <c r="J24" s="19"/>
      <c r="K24" s="18">
        <v>22</v>
      </c>
    </row>
    <row r="25" spans="7:9" ht="12.75">
      <c r="G25" s="1"/>
      <c r="H25" s="116"/>
      <c r="I25"/>
    </row>
    <row r="26" spans="7:9" ht="12.75">
      <c r="G26" s="1"/>
      <c r="H26" s="116"/>
      <c r="I26"/>
    </row>
    <row r="27" spans="8:9" ht="12.75">
      <c r="H27" s="116"/>
      <c r="I27"/>
    </row>
    <row r="28" ht="12.75">
      <c r="I28"/>
    </row>
    <row r="29" ht="12.75">
      <c r="I29"/>
    </row>
    <row r="30" ht="12.75">
      <c r="I30"/>
    </row>
    <row r="31" ht="12.75">
      <c r="I31"/>
    </row>
    <row r="32" ht="12.75">
      <c r="I32"/>
    </row>
    <row r="33" ht="12.75">
      <c r="I33"/>
    </row>
    <row r="34" ht="12.75">
      <c r="I34"/>
    </row>
  </sheetData>
  <sheetProtection/>
  <mergeCells count="1">
    <mergeCell ref="H9:H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6">
      <selection activeCell="F34" sqref="F34"/>
    </sheetView>
  </sheetViews>
  <sheetFormatPr defaultColWidth="9.140625" defaultRowHeight="12.75"/>
  <cols>
    <col min="1" max="1" width="12.57421875" style="0" customWidth="1"/>
    <col min="2" max="2" width="13.140625" style="0" customWidth="1"/>
    <col min="3" max="3" width="20.28125" style="0" customWidth="1"/>
    <col min="4" max="4" width="17.57421875" style="0" customWidth="1"/>
    <col min="5" max="5" width="15.140625" style="0" customWidth="1"/>
    <col min="6" max="6" width="7.00390625" style="0" bestFit="1" customWidth="1"/>
    <col min="7" max="7" width="7.28125" style="0" customWidth="1"/>
    <col min="8" max="8" width="12.00390625" style="0" customWidth="1"/>
    <col min="9" max="9" width="14.57421875" style="1" customWidth="1"/>
    <col min="10" max="10" width="10.140625" style="0" bestFit="1" customWidth="1"/>
    <col min="11" max="11" width="13.8515625" style="0" customWidth="1"/>
    <col min="13" max="13" width="10.8515625" style="0" customWidth="1"/>
  </cols>
  <sheetData>
    <row r="1" spans="1:13" ht="12.75">
      <c r="A1" s="2" t="s">
        <v>13</v>
      </c>
      <c r="B1" s="2"/>
      <c r="C1" s="2"/>
      <c r="D1" s="2" t="s">
        <v>14</v>
      </c>
      <c r="E1" s="2"/>
      <c r="F1" s="2"/>
      <c r="G1" s="2" t="s">
        <v>15</v>
      </c>
      <c r="H1" s="2"/>
      <c r="I1" s="3"/>
      <c r="J1" s="2"/>
      <c r="K1" s="2" t="s">
        <v>16</v>
      </c>
      <c r="L1" s="2" t="s">
        <v>17</v>
      </c>
      <c r="M1" s="2" t="s">
        <v>18</v>
      </c>
    </row>
    <row r="2" spans="1:13" ht="12.75">
      <c r="A2" s="17">
        <v>39448</v>
      </c>
      <c r="B2" s="12">
        <v>37631</v>
      </c>
      <c r="C2" s="13">
        <f>VLOOKUP(A2,aaa,3)</f>
        <v>23.5</v>
      </c>
      <c r="D2" s="13">
        <f>C2</f>
        <v>23.5</v>
      </c>
      <c r="E2" s="2">
        <f>D2+100</f>
        <v>123.5</v>
      </c>
      <c r="F2" s="2">
        <f>E2/D3</f>
        <v>1.235</v>
      </c>
      <c r="G2" s="2">
        <v>365</v>
      </c>
      <c r="H2" s="2">
        <f>G3/G2</f>
        <v>3.0027397260273974</v>
      </c>
      <c r="I2" s="3">
        <f>POWER(F2,H2)</f>
        <v>1.8847424624484315</v>
      </c>
      <c r="J2" s="2">
        <v>1</v>
      </c>
      <c r="K2" s="16">
        <f>I2-J2</f>
        <v>0.8847424624484315</v>
      </c>
      <c r="L2" s="2">
        <v>5000</v>
      </c>
      <c r="M2" s="10">
        <f>L2*K2</f>
        <v>4423.712312242157</v>
      </c>
    </row>
    <row r="3" spans="4:13" ht="12.75">
      <c r="D3" s="2">
        <v>100</v>
      </c>
      <c r="E3" s="2"/>
      <c r="F3" s="2"/>
      <c r="G3" s="15">
        <f>G6</f>
        <v>1096</v>
      </c>
      <c r="H3" s="2"/>
      <c r="I3" s="3"/>
      <c r="J3" s="2"/>
      <c r="K3" s="2"/>
      <c r="L3" s="2"/>
      <c r="M3" s="2"/>
    </row>
    <row r="4" spans="4:13" ht="12.75">
      <c r="D4" s="2"/>
      <c r="E4" s="2"/>
      <c r="F4" s="2"/>
      <c r="G4" s="2"/>
      <c r="H4" s="2"/>
      <c r="I4" s="3"/>
      <c r="J4" s="2"/>
      <c r="K4" s="2"/>
      <c r="L4" s="2"/>
      <c r="M4" s="2"/>
    </row>
    <row r="6" spans="4:9" ht="12.75">
      <c r="D6" s="11">
        <f>A2</f>
        <v>39448</v>
      </c>
      <c r="E6" s="14">
        <f>D7-D6</f>
        <v>1095</v>
      </c>
      <c r="F6">
        <v>1</v>
      </c>
      <c r="G6" s="14">
        <f>E6+F6</f>
        <v>1096</v>
      </c>
      <c r="I6"/>
    </row>
    <row r="7" spans="4:9" ht="12.75">
      <c r="D7" s="11">
        <v>40543</v>
      </c>
      <c r="E7" s="4"/>
      <c r="G7" s="1" t="s">
        <v>15</v>
      </c>
      <c r="I7"/>
    </row>
    <row r="8" spans="4:11" ht="12.75">
      <c r="D8" s="4"/>
      <c r="G8" s="1"/>
      <c r="I8" s="20" t="s">
        <v>11</v>
      </c>
      <c r="J8" s="20" t="s">
        <v>10</v>
      </c>
      <c r="K8" t="s">
        <v>12</v>
      </c>
    </row>
    <row r="9" spans="8:11" ht="12.75">
      <c r="H9" s="115" t="s">
        <v>19</v>
      </c>
      <c r="I9" s="21">
        <v>37622</v>
      </c>
      <c r="J9" s="21">
        <v>37631</v>
      </c>
      <c r="K9" s="22">
        <v>24.5</v>
      </c>
    </row>
    <row r="10" spans="5:11" ht="12.75">
      <c r="E10" s="4"/>
      <c r="H10" s="115"/>
      <c r="I10" s="21">
        <v>37632</v>
      </c>
      <c r="J10" s="21">
        <v>37986</v>
      </c>
      <c r="K10" s="22">
        <v>24</v>
      </c>
    </row>
    <row r="11" spans="5:11" ht="12.75">
      <c r="E11" s="9"/>
      <c r="H11" s="115"/>
      <c r="I11" s="21">
        <v>37987</v>
      </c>
      <c r="J11" s="21">
        <v>40175</v>
      </c>
      <c r="K11" s="22">
        <v>23.5</v>
      </c>
    </row>
    <row r="12" spans="8:11" ht="12.75">
      <c r="H12" s="115"/>
      <c r="I12" s="21">
        <v>40176</v>
      </c>
      <c r="J12" s="21">
        <v>40259</v>
      </c>
      <c r="K12" s="22">
        <v>23.075</v>
      </c>
    </row>
    <row r="13" spans="8:11" ht="12.75">
      <c r="H13" s="115"/>
      <c r="I13" s="21">
        <v>40260</v>
      </c>
      <c r="J13" s="23"/>
      <c r="K13" s="22">
        <v>22.65</v>
      </c>
    </row>
    <row r="14" spans="8:11" ht="12.75">
      <c r="H14" s="115"/>
      <c r="I14" s="21">
        <v>40261</v>
      </c>
      <c r="J14" s="21">
        <v>40275</v>
      </c>
      <c r="K14" s="22">
        <v>23.1</v>
      </c>
    </row>
    <row r="15" spans="8:11" ht="12.75">
      <c r="H15" s="115"/>
      <c r="I15" s="21">
        <v>40276</v>
      </c>
      <c r="J15" s="21">
        <v>40308</v>
      </c>
      <c r="K15" s="22">
        <v>22.65</v>
      </c>
    </row>
    <row r="16" spans="8:11" ht="12.75">
      <c r="H16" s="115"/>
      <c r="I16" s="21">
        <v>40309</v>
      </c>
      <c r="J16" s="23"/>
      <c r="K16" s="22">
        <v>22.2</v>
      </c>
    </row>
    <row r="17" spans="8:11" ht="12.75">
      <c r="H17" s="115"/>
      <c r="I17" s="21">
        <v>40310</v>
      </c>
      <c r="J17" s="21">
        <v>40394</v>
      </c>
      <c r="K17" s="22">
        <v>23</v>
      </c>
    </row>
    <row r="18" spans="8:11" ht="12.75">
      <c r="H18" s="115"/>
      <c r="I18" s="21">
        <v>40395</v>
      </c>
      <c r="J18" s="21">
        <v>40427</v>
      </c>
      <c r="K18" s="22">
        <v>23.5</v>
      </c>
    </row>
    <row r="19" spans="8:11" ht="12.75">
      <c r="H19" s="115"/>
      <c r="I19" s="21">
        <v>40428</v>
      </c>
      <c r="J19" s="21">
        <v>40464</v>
      </c>
      <c r="K19" s="22">
        <v>24</v>
      </c>
    </row>
    <row r="20" spans="8:11" ht="12.75">
      <c r="H20" s="115"/>
      <c r="I20" s="21">
        <v>40465</v>
      </c>
      <c r="J20" s="21">
        <v>40492</v>
      </c>
      <c r="K20" s="22">
        <v>24.5</v>
      </c>
    </row>
    <row r="21" spans="8:11" ht="12.75">
      <c r="H21" s="115"/>
      <c r="I21" s="21">
        <v>40493</v>
      </c>
      <c r="J21" s="21">
        <v>40520</v>
      </c>
      <c r="K21" s="22">
        <v>25.5</v>
      </c>
    </row>
    <row r="22" spans="8:11" ht="12.75">
      <c r="H22" s="115"/>
      <c r="I22" s="21">
        <v>40521</v>
      </c>
      <c r="J22" s="21">
        <v>40543</v>
      </c>
      <c r="K22" s="22">
        <v>26.5</v>
      </c>
    </row>
    <row r="23" spans="8:11" ht="12.75">
      <c r="H23" s="115"/>
      <c r="I23" s="21">
        <v>40544</v>
      </c>
      <c r="J23" s="21">
        <v>40559</v>
      </c>
      <c r="K23" s="22">
        <v>21.5</v>
      </c>
    </row>
    <row r="24" spans="7:11" ht="12.75">
      <c r="G24" s="1"/>
      <c r="H24" s="115"/>
      <c r="I24" s="19" t="s">
        <v>0</v>
      </c>
      <c r="J24" s="19"/>
      <c r="K24" s="18">
        <v>22</v>
      </c>
    </row>
    <row r="25" spans="7:9" ht="12.75">
      <c r="G25" s="1"/>
      <c r="H25" s="116"/>
      <c r="I25"/>
    </row>
    <row r="26" spans="7:9" ht="12.75">
      <c r="G26" s="1"/>
      <c r="H26" s="116"/>
      <c r="I26"/>
    </row>
    <row r="27" spans="8:9" ht="12.75">
      <c r="H27" s="116"/>
      <c r="I27"/>
    </row>
    <row r="28" ht="12.75">
      <c r="I28"/>
    </row>
    <row r="29" ht="12.75">
      <c r="I29"/>
    </row>
    <row r="30" ht="12.75">
      <c r="I30"/>
    </row>
    <row r="31" ht="12.75">
      <c r="I31"/>
    </row>
    <row r="32" ht="12.75">
      <c r="I32"/>
    </row>
    <row r="33" spans="1:13" ht="12.75">
      <c r="A33" s="2" t="s">
        <v>13</v>
      </c>
      <c r="B33" s="2"/>
      <c r="C33" s="2"/>
      <c r="D33" s="2" t="s">
        <v>14</v>
      </c>
      <c r="E33" s="2"/>
      <c r="F33" s="2"/>
      <c r="G33" s="2" t="s">
        <v>15</v>
      </c>
      <c r="H33" s="2"/>
      <c r="I33" s="3"/>
      <c r="J33" s="2"/>
      <c r="K33" s="2" t="s">
        <v>16</v>
      </c>
      <c r="L33" s="2" t="s">
        <v>17</v>
      </c>
      <c r="M33" s="2" t="s">
        <v>18</v>
      </c>
    </row>
    <row r="34" spans="1:13" ht="12.75">
      <c r="A34" s="17">
        <v>39448</v>
      </c>
      <c r="B34" s="12">
        <v>37631</v>
      </c>
      <c r="C34" s="13">
        <f>VLOOKUP(A34,aaa,3)</f>
        <v>23.5</v>
      </c>
      <c r="D34" s="13">
        <f>C34</f>
        <v>23.5</v>
      </c>
      <c r="E34" s="2">
        <f>D34+100</f>
        <v>123.5</v>
      </c>
      <c r="F34" s="2">
        <f>E34/D35</f>
        <v>1.235</v>
      </c>
      <c r="G34" s="2">
        <v>365</v>
      </c>
      <c r="H34" s="2">
        <f>G35/G34</f>
        <v>1.9945205479452055</v>
      </c>
      <c r="I34" s="3">
        <f>POWER(F34,H34)</f>
        <v>1.523462015742043</v>
      </c>
      <c r="J34" s="2">
        <v>1</v>
      </c>
      <c r="K34" s="3">
        <f>I34-J34</f>
        <v>0.5234620157420431</v>
      </c>
      <c r="L34" s="2">
        <v>5000</v>
      </c>
      <c r="M34" s="10">
        <f>L34*K34</f>
        <v>2617.3100787102153</v>
      </c>
    </row>
    <row r="35" spans="4:13" ht="12.75">
      <c r="D35" s="2">
        <v>100</v>
      </c>
      <c r="E35" s="2"/>
      <c r="F35" s="2"/>
      <c r="G35" s="15">
        <f>G38</f>
        <v>728</v>
      </c>
      <c r="H35" s="2"/>
      <c r="I35" s="3"/>
      <c r="J35" s="2"/>
      <c r="K35" s="2"/>
      <c r="L35" s="2"/>
      <c r="M35" s="2"/>
    </row>
    <row r="36" spans="4:13" ht="12.75">
      <c r="D36" s="2"/>
      <c r="E36" s="2"/>
      <c r="F36" s="2"/>
      <c r="G36" s="2"/>
      <c r="H36" s="2"/>
      <c r="I36" s="3"/>
      <c r="J36" s="2"/>
      <c r="K36" s="2"/>
      <c r="L36" s="2"/>
      <c r="M36" s="2"/>
    </row>
    <row r="38" spans="4:9" ht="12.75">
      <c r="D38" s="11">
        <f>A34</f>
        <v>39448</v>
      </c>
      <c r="E38" s="14">
        <f>D39-D38</f>
        <v>727</v>
      </c>
      <c r="F38">
        <v>1</v>
      </c>
      <c r="G38" s="14">
        <f>E38+F38</f>
        <v>728</v>
      </c>
      <c r="I38"/>
    </row>
    <row r="39" spans="4:9" ht="12.75">
      <c r="D39" s="11">
        <v>40175</v>
      </c>
      <c r="E39" s="4"/>
      <c r="G39" s="1" t="s">
        <v>15</v>
      </c>
      <c r="I39" s="1">
        <v>0.5234620157420431</v>
      </c>
    </row>
    <row r="40" spans="4:9" ht="12.75">
      <c r="D40" s="24"/>
      <c r="E40" s="4"/>
      <c r="G40" s="1"/>
      <c r="I40"/>
    </row>
    <row r="41" spans="4:9" ht="12.75">
      <c r="D41" s="25"/>
      <c r="E41" s="4"/>
      <c r="G41" s="1"/>
      <c r="I41"/>
    </row>
    <row r="42" spans="1:9" ht="15">
      <c r="A42" s="26"/>
      <c r="B42" s="26"/>
      <c r="C42" s="26"/>
      <c r="D42" s="27"/>
      <c r="E42" s="28"/>
      <c r="G42" s="1"/>
      <c r="I42"/>
    </row>
    <row r="43" spans="1:5" ht="15">
      <c r="A43" s="26"/>
      <c r="B43" s="26"/>
      <c r="C43" s="26"/>
      <c r="D43" s="26"/>
      <c r="E43" s="26"/>
    </row>
    <row r="44" spans="1:5" ht="15">
      <c r="A44" s="26" t="s">
        <v>21</v>
      </c>
      <c r="B44" s="26"/>
      <c r="C44" s="26"/>
      <c r="D44" s="29">
        <v>40543</v>
      </c>
      <c r="E44" s="26"/>
    </row>
    <row r="45" spans="1:5" ht="15">
      <c r="A45" s="26"/>
      <c r="B45" s="26"/>
      <c r="C45" s="26"/>
      <c r="D45" s="26"/>
      <c r="E45" s="26"/>
    </row>
    <row r="46" spans="1:5" ht="15">
      <c r="A46" s="26"/>
      <c r="B46" s="26"/>
      <c r="C46" s="26"/>
      <c r="D46" s="26"/>
      <c r="E46" s="26"/>
    </row>
    <row r="47" spans="1:5" ht="15">
      <c r="A47" s="26" t="s">
        <v>20</v>
      </c>
      <c r="B47" s="26" t="s">
        <v>22</v>
      </c>
      <c r="C47" s="26" t="s">
        <v>23</v>
      </c>
      <c r="D47" s="26" t="s">
        <v>24</v>
      </c>
      <c r="E47" s="26"/>
    </row>
    <row r="48" spans="1:5" ht="15">
      <c r="A48" s="30">
        <v>5000</v>
      </c>
      <c r="B48" s="31">
        <v>39448</v>
      </c>
      <c r="C48" s="32">
        <f>((POWER((VLOOKUP($B48,aaa,3)+100)/100,($D$44-$B48+1)/(DATE(YEAR($D$44),12,31)-DATE(YEAR($D$44),1,1)+1)))-1)</f>
        <v>0.8847424624484315</v>
      </c>
      <c r="D48" s="30">
        <f>$A48*$C48</f>
        <v>4423.712312242157</v>
      </c>
      <c r="E48" s="26"/>
    </row>
    <row r="49" spans="1:5" ht="15">
      <c r="A49" s="26"/>
      <c r="B49" s="26"/>
      <c r="C49" s="26"/>
      <c r="D49" s="26"/>
      <c r="E49" s="26"/>
    </row>
    <row r="50" spans="1:5" ht="15">
      <c r="A50" s="26"/>
      <c r="B50" s="26"/>
      <c r="C50" s="26"/>
      <c r="D50" s="26"/>
      <c r="E50" s="26"/>
    </row>
    <row r="51" spans="1:5" ht="15">
      <c r="A51" s="26" t="s">
        <v>25</v>
      </c>
      <c r="B51" s="26"/>
      <c r="C51" s="26"/>
      <c r="D51" s="26">
        <f>DATE(YEAR($D$44),12,31)-DATE(YEAR($D$44),1,1)+1</f>
        <v>365</v>
      </c>
      <c r="E51" s="26"/>
    </row>
    <row r="52" spans="1:5" ht="15">
      <c r="A52" s="26" t="s">
        <v>26</v>
      </c>
      <c r="B52" s="26"/>
      <c r="C52" s="26"/>
      <c r="D52" s="26">
        <f>$D$44-$B$48+1</f>
        <v>1096</v>
      </c>
      <c r="E52" s="26"/>
    </row>
    <row r="53" spans="1:5" ht="15">
      <c r="A53" s="26" t="s">
        <v>27</v>
      </c>
      <c r="B53" s="26"/>
      <c r="C53" s="26"/>
      <c r="D53" s="33">
        <f>VLOOKUP($B$48,aaa,3)</f>
        <v>23.5</v>
      </c>
      <c r="E53" s="26"/>
    </row>
    <row r="54" spans="1:5" ht="15">
      <c r="A54" s="26" t="s">
        <v>28</v>
      </c>
      <c r="B54" s="26"/>
      <c r="C54" s="26"/>
      <c r="D54" s="32">
        <f>((POWER(($D$53+100)/100,$D$52/$D$51))-1)</f>
        <v>0.8847424624484315</v>
      </c>
      <c r="E54" s="26"/>
    </row>
    <row r="55" spans="1:5" ht="15">
      <c r="A55" s="26"/>
      <c r="B55" s="26"/>
      <c r="C55" s="26"/>
      <c r="D55" s="26"/>
      <c r="E55" s="26"/>
    </row>
    <row r="56" spans="1:5" ht="15">
      <c r="A56" s="26"/>
      <c r="B56" s="26"/>
      <c r="C56" s="26"/>
      <c r="D56" s="26"/>
      <c r="E56" s="26"/>
    </row>
  </sheetData>
  <sheetProtection/>
  <mergeCells count="1">
    <mergeCell ref="H9:H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9">
      <selection activeCell="E50" sqref="E50"/>
    </sheetView>
  </sheetViews>
  <sheetFormatPr defaultColWidth="9.140625" defaultRowHeight="12.75"/>
  <cols>
    <col min="1" max="1" width="14.8515625" style="0" customWidth="1"/>
    <col min="2" max="2" width="14.140625" style="0" customWidth="1"/>
    <col min="3" max="3" width="21.8515625" style="0" customWidth="1"/>
    <col min="4" max="4" width="17.57421875" style="0" customWidth="1"/>
    <col min="5" max="8" width="15.140625" style="0" customWidth="1"/>
    <col min="9" max="9" width="7.00390625" style="0" bestFit="1" customWidth="1"/>
    <col min="10" max="10" width="7.28125" style="0" customWidth="1"/>
    <col min="11" max="11" width="12.00390625" style="0" customWidth="1"/>
    <col min="12" max="12" width="14.57421875" style="1" customWidth="1"/>
    <col min="13" max="13" width="10.140625" style="0" bestFit="1" customWidth="1"/>
    <col min="14" max="14" width="13.8515625" style="0" customWidth="1"/>
    <col min="16" max="16" width="10.8515625" style="0" customWidth="1"/>
  </cols>
  <sheetData>
    <row r="1" spans="4:12" ht="12.75">
      <c r="D1" s="25"/>
      <c r="E1" s="4"/>
      <c r="F1" s="4"/>
      <c r="G1" s="4"/>
      <c r="H1" s="4"/>
      <c r="J1" s="1"/>
      <c r="L1"/>
    </row>
    <row r="2" spans="1:12" ht="15">
      <c r="A2" s="26"/>
      <c r="B2" s="26"/>
      <c r="C2" s="26"/>
      <c r="D2" s="27"/>
      <c r="E2" s="28"/>
      <c r="F2" s="28"/>
      <c r="G2" s="28"/>
      <c r="H2" s="28"/>
      <c r="J2" s="1"/>
      <c r="L2"/>
    </row>
    <row r="3" spans="1:8" ht="15">
      <c r="A3" s="26"/>
      <c r="B3" s="26"/>
      <c r="C3" s="26"/>
      <c r="D3" s="26"/>
      <c r="E3" s="26"/>
      <c r="F3" s="26"/>
      <c r="G3" s="26"/>
      <c r="H3" s="26"/>
    </row>
    <row r="4" spans="1:8" ht="15">
      <c r="A4" s="26" t="s">
        <v>21</v>
      </c>
      <c r="B4" s="26"/>
      <c r="C4" s="26"/>
      <c r="D4" s="29">
        <v>40175</v>
      </c>
      <c r="E4" s="26"/>
      <c r="F4" s="26"/>
      <c r="G4" s="26"/>
      <c r="H4" s="26"/>
    </row>
    <row r="5" spans="1:8" ht="15">
      <c r="A5" s="26"/>
      <c r="B5" s="26"/>
      <c r="C5" s="26"/>
      <c r="D5" s="26"/>
      <c r="E5" s="26"/>
      <c r="F5" s="26"/>
      <c r="G5" s="26"/>
      <c r="H5" s="26"/>
    </row>
    <row r="6" spans="1:8" ht="15">
      <c r="A6" s="26"/>
      <c r="B6" s="26"/>
      <c r="C6" s="26"/>
      <c r="D6" s="26"/>
      <c r="E6" s="26"/>
      <c r="F6" s="26"/>
      <c r="G6" s="26"/>
      <c r="H6" s="26"/>
    </row>
    <row r="7" spans="1:8" ht="15">
      <c r="A7" s="26" t="s">
        <v>20</v>
      </c>
      <c r="B7" s="26" t="s">
        <v>22</v>
      </c>
      <c r="C7" s="26" t="s">
        <v>23</v>
      </c>
      <c r="D7" s="26" t="s">
        <v>24</v>
      </c>
      <c r="E7" s="26"/>
      <c r="F7" s="26"/>
      <c r="G7" s="26"/>
      <c r="H7" s="26"/>
    </row>
    <row r="8" spans="1:8" ht="15">
      <c r="A8" s="30">
        <v>5000</v>
      </c>
      <c r="B8" s="31">
        <v>39448</v>
      </c>
      <c r="C8" s="32">
        <f>((POWER((VLOOKUP($B8,aaa,3)+100)/100,($D$4-$B8+1)/(DATE(YEAR($D$4),12,31)-DATE(YEAR($D$4),1,1)+1)))-1)</f>
        <v>0.5234620157420431</v>
      </c>
      <c r="D8" s="30">
        <f>$A8*$C8</f>
        <v>2617.3100787102153</v>
      </c>
      <c r="E8" s="26"/>
      <c r="F8" s="26"/>
      <c r="G8" s="26"/>
      <c r="H8" s="26"/>
    </row>
    <row r="9" spans="1:8" ht="15">
      <c r="A9" s="26"/>
      <c r="B9" s="26"/>
      <c r="C9" s="26"/>
      <c r="D9" s="26"/>
      <c r="E9" s="26"/>
      <c r="F9" s="26"/>
      <c r="G9" s="26"/>
      <c r="H9" s="26"/>
    </row>
    <row r="10" spans="1:8" ht="15">
      <c r="A10" s="26"/>
      <c r="B10" s="26"/>
      <c r="C10" s="26"/>
      <c r="D10" s="26"/>
      <c r="E10" s="26"/>
      <c r="F10" s="26"/>
      <c r="G10" s="26"/>
      <c r="H10" s="26"/>
    </row>
    <row r="11" spans="1:8" ht="15">
      <c r="A11" s="26" t="s">
        <v>25</v>
      </c>
      <c r="B11" s="26"/>
      <c r="C11" s="26"/>
      <c r="D11" s="26">
        <f>DATE(YEAR($D$4),12,31)-DATE(YEAR($D$4),1,1)+1</f>
        <v>365</v>
      </c>
      <c r="E11" s="26"/>
      <c r="F11" s="26"/>
      <c r="G11" s="26"/>
      <c r="H11" s="26"/>
    </row>
    <row r="12" spans="1:8" ht="15">
      <c r="A12" s="26" t="s">
        <v>26</v>
      </c>
      <c r="B12" s="26"/>
      <c r="C12" s="26"/>
      <c r="D12" s="26">
        <f>$D$4-$B$8+1</f>
        <v>728</v>
      </c>
      <c r="E12" s="26"/>
      <c r="F12" s="26"/>
      <c r="G12" s="26"/>
      <c r="H12" s="26"/>
    </row>
    <row r="13" spans="1:8" ht="15">
      <c r="A13" s="26" t="s">
        <v>27</v>
      </c>
      <c r="B13" s="26"/>
      <c r="C13" s="26"/>
      <c r="D13" s="33">
        <f>VLOOKUP($B$8,aaa,3)</f>
        <v>23.5</v>
      </c>
      <c r="E13" s="26"/>
      <c r="F13" s="26"/>
      <c r="G13" s="26"/>
      <c r="H13" s="26"/>
    </row>
    <row r="14" spans="1:8" ht="15">
      <c r="A14" s="26" t="s">
        <v>28</v>
      </c>
      <c r="B14" s="26"/>
      <c r="C14" s="26"/>
      <c r="D14" s="32">
        <f>((POWER(($D$13+100)/100,$D$12/$D$11))-1)</f>
        <v>0.5234620157420431</v>
      </c>
      <c r="E14" s="26"/>
      <c r="F14" s="26"/>
      <c r="G14" s="26"/>
      <c r="H14" s="26"/>
    </row>
    <row r="15" spans="1:8" ht="15">
      <c r="A15" s="26"/>
      <c r="B15" s="26"/>
      <c r="C15" s="26"/>
      <c r="D15" s="26"/>
      <c r="E15" s="26"/>
      <c r="F15" s="26"/>
      <c r="G15" s="26"/>
      <c r="H15" s="26"/>
    </row>
    <row r="16" spans="1:8" ht="15">
      <c r="A16" s="26"/>
      <c r="B16" s="26"/>
      <c r="C16" s="26"/>
      <c r="D16" s="26"/>
      <c r="E16" s="26"/>
      <c r="F16" s="26"/>
      <c r="G16" s="26"/>
      <c r="H16" s="26"/>
    </row>
    <row r="18" spans="11:13" ht="12.75">
      <c r="K18" s="20" t="s">
        <v>11</v>
      </c>
      <c r="L18" s="20" t="s">
        <v>10</v>
      </c>
      <c r="M18" t="s">
        <v>12</v>
      </c>
    </row>
    <row r="19" spans="1:13" ht="15">
      <c r="A19" s="37" t="s">
        <v>21</v>
      </c>
      <c r="B19" s="37"/>
      <c r="C19" s="37"/>
      <c r="D19" s="44">
        <v>40543</v>
      </c>
      <c r="K19" s="74">
        <v>37622</v>
      </c>
      <c r="L19" s="74">
        <v>37631</v>
      </c>
      <c r="M19" s="22">
        <v>24.5</v>
      </c>
    </row>
    <row r="20" spans="1:13" ht="15">
      <c r="A20" s="37"/>
      <c r="B20" s="37"/>
      <c r="C20" s="37"/>
      <c r="D20" s="37"/>
      <c r="K20" s="74">
        <v>37632</v>
      </c>
      <c r="L20" s="74">
        <v>37986</v>
      </c>
      <c r="M20" s="22">
        <v>24</v>
      </c>
    </row>
    <row r="21" spans="1:14" ht="15">
      <c r="A21" s="37"/>
      <c r="B21" s="37"/>
      <c r="C21" s="37"/>
      <c r="D21" s="37"/>
      <c r="E21" s="35"/>
      <c r="F21" s="35"/>
      <c r="G21" s="35"/>
      <c r="H21" s="35"/>
      <c r="J21" s="38"/>
      <c r="K21" s="75">
        <v>37987</v>
      </c>
      <c r="L21" s="75">
        <v>40175</v>
      </c>
      <c r="M21" s="39">
        <v>23.5</v>
      </c>
      <c r="N21" s="38"/>
    </row>
    <row r="22" spans="1:13" ht="15">
      <c r="A22" s="37" t="s">
        <v>20</v>
      </c>
      <c r="B22" s="37" t="s">
        <v>22</v>
      </c>
      <c r="C22" s="37" t="s">
        <v>23</v>
      </c>
      <c r="D22" s="37" t="s">
        <v>24</v>
      </c>
      <c r="E22" s="34"/>
      <c r="F22" s="34"/>
      <c r="G22" s="34"/>
      <c r="H22" s="34"/>
      <c r="K22" s="74">
        <v>40176</v>
      </c>
      <c r="L22" s="74">
        <v>40259</v>
      </c>
      <c r="M22" s="22">
        <v>23.075</v>
      </c>
    </row>
    <row r="23" spans="1:13" ht="15">
      <c r="A23" s="45">
        <v>5000</v>
      </c>
      <c r="B23" s="46">
        <v>39448</v>
      </c>
      <c r="C23" s="47">
        <f>$D23/$A23</f>
        <v>0.8870607349961857</v>
      </c>
      <c r="D23" s="45">
        <f>$E$50</f>
        <v>4435.303674980928</v>
      </c>
      <c r="E23" s="34"/>
      <c r="F23" s="34"/>
      <c r="G23" s="34"/>
      <c r="H23" s="34"/>
      <c r="K23" s="74">
        <v>40260</v>
      </c>
      <c r="L23" s="81">
        <v>40260</v>
      </c>
      <c r="M23" s="22">
        <v>22.65</v>
      </c>
    </row>
    <row r="24" spans="5:13" ht="15">
      <c r="E24" s="34"/>
      <c r="F24" s="34"/>
      <c r="G24" s="34"/>
      <c r="H24" s="34"/>
      <c r="K24" s="74">
        <v>40261</v>
      </c>
      <c r="L24" s="74">
        <v>40275</v>
      </c>
      <c r="M24" s="22">
        <v>23.1</v>
      </c>
    </row>
    <row r="25" spans="8:13" ht="15">
      <c r="H25" s="34"/>
      <c r="K25" s="74">
        <v>40276</v>
      </c>
      <c r="L25" s="74">
        <v>40308</v>
      </c>
      <c r="M25" s="22">
        <v>22.65</v>
      </c>
    </row>
    <row r="26" spans="1:13" ht="15">
      <c r="A26" s="41" t="s">
        <v>21</v>
      </c>
      <c r="B26" s="41"/>
      <c r="C26" s="41"/>
      <c r="D26" s="76">
        <v>40543</v>
      </c>
      <c r="E26" s="68"/>
      <c r="F26" s="68"/>
      <c r="H26" s="41"/>
      <c r="K26" s="74">
        <v>40309</v>
      </c>
      <c r="L26" s="81">
        <v>40309</v>
      </c>
      <c r="M26" s="22">
        <v>22.2</v>
      </c>
    </row>
    <row r="27" spans="1:13" ht="15">
      <c r="A27" s="41"/>
      <c r="B27" s="41"/>
      <c r="C27" s="41"/>
      <c r="D27" s="41"/>
      <c r="E27" s="68"/>
      <c r="F27" s="68"/>
      <c r="H27" s="41"/>
      <c r="K27" s="74">
        <v>40310</v>
      </c>
      <c r="L27" s="74">
        <v>40394</v>
      </c>
      <c r="M27" s="22">
        <v>23</v>
      </c>
    </row>
    <row r="28" spans="1:13" ht="15">
      <c r="A28" s="41"/>
      <c r="B28" s="41"/>
      <c r="C28" s="41"/>
      <c r="D28" s="41"/>
      <c r="E28" s="68"/>
      <c r="F28" s="68"/>
      <c r="H28" s="41"/>
      <c r="K28" s="74">
        <v>40395</v>
      </c>
      <c r="L28" s="74">
        <v>40427</v>
      </c>
      <c r="M28" s="22">
        <v>23.5</v>
      </c>
    </row>
    <row r="29" spans="1:13" ht="15">
      <c r="A29" s="41" t="s">
        <v>20</v>
      </c>
      <c r="B29" s="41" t="s">
        <v>22</v>
      </c>
      <c r="C29" s="41" t="s">
        <v>23</v>
      </c>
      <c r="D29" s="41" t="s">
        <v>24</v>
      </c>
      <c r="E29" s="68"/>
      <c r="F29" s="68"/>
      <c r="H29" s="41"/>
      <c r="K29" s="74">
        <v>40428</v>
      </c>
      <c r="L29" s="74">
        <v>40464</v>
      </c>
      <c r="M29" s="22">
        <v>24</v>
      </c>
    </row>
    <row r="30" spans="1:13" ht="15">
      <c r="A30" s="78">
        <v>5000</v>
      </c>
      <c r="B30" s="77">
        <v>39448</v>
      </c>
      <c r="C30" s="42">
        <f>$D30/$A30</f>
        <v>0.8870607349961857</v>
      </c>
      <c r="D30" s="69">
        <f>$E$69</f>
        <v>4435.303674980928</v>
      </c>
      <c r="E30" s="68"/>
      <c r="F30" s="68"/>
      <c r="H30" s="41"/>
      <c r="K30" s="74">
        <v>40465</v>
      </c>
      <c r="L30" s="74">
        <v>40492</v>
      </c>
      <c r="M30" s="22">
        <v>24.5</v>
      </c>
    </row>
    <row r="31" spans="1:13" ht="15">
      <c r="A31" s="68"/>
      <c r="B31" s="68"/>
      <c r="C31" s="68"/>
      <c r="D31" s="68"/>
      <c r="E31" s="68"/>
      <c r="F31" s="68"/>
      <c r="H31" s="41"/>
      <c r="K31" s="74">
        <v>40493</v>
      </c>
      <c r="L31" s="74">
        <v>40520</v>
      </c>
      <c r="M31" s="22">
        <v>25.5</v>
      </c>
    </row>
    <row r="32" spans="1:13" ht="15">
      <c r="A32" s="68" t="s">
        <v>29</v>
      </c>
      <c r="B32" s="68" t="s">
        <v>33</v>
      </c>
      <c r="C32" s="68" t="s">
        <v>34</v>
      </c>
      <c r="D32" s="68" t="s">
        <v>31</v>
      </c>
      <c r="E32" s="41" t="s">
        <v>32</v>
      </c>
      <c r="F32" s="41" t="s">
        <v>35</v>
      </c>
      <c r="H32" s="41"/>
      <c r="K32" s="74">
        <v>40521</v>
      </c>
      <c r="L32" s="74">
        <v>40543</v>
      </c>
      <c r="M32" s="22">
        <v>26.5</v>
      </c>
    </row>
    <row r="33" spans="1:8" ht="15">
      <c r="A33" s="70">
        <f>IF(AND($D$26&gt;=$L19,OR(AND($K19&lt;=$B$30,$L19&gt;=$B$30),$B$30&lt;$L19)),$M19,0)</f>
        <v>0</v>
      </c>
      <c r="B33" s="72">
        <f>IF($A33=0,0,DATE(YEAR($L19),12,31)-DATE(YEAR($L19),1,1)+1)</f>
        <v>0</v>
      </c>
      <c r="C33" s="72">
        <f>IF($A33=0,0,IF(AND($B$30&gt;=$K19,$B$30&lt;=$L19),$L19-$B$30+1,$L19-$K19+1))</f>
        <v>0</v>
      </c>
      <c r="D33" s="73">
        <f>$A$30</f>
        <v>5000</v>
      </c>
      <c r="E33" s="73">
        <f aca="true" t="shared" si="0" ref="E33:E43">$F33*$D33</f>
        <v>0</v>
      </c>
      <c r="F33" s="68">
        <f>IF($A33=0,0,POWER(($A33+100)/100,$C33/$B33)-1)</f>
        <v>0</v>
      </c>
      <c r="H33" s="41"/>
    </row>
    <row r="34" spans="1:8" ht="12.75">
      <c r="A34" s="70">
        <f>IF(AND($D$26&gt;=$L20,OR(AND($K20&lt;=$B$30,$L20&gt;=$B$30),$B$30&lt;$L20)),$M20,0)</f>
        <v>0</v>
      </c>
      <c r="B34" s="72">
        <f>IF($A34=0,0,DATE(YEAR($L20),12,31)-DATE(YEAR($L20),1,1)+1)</f>
        <v>0</v>
      </c>
      <c r="C34" s="72">
        <f>IF($A34=0,0,IF(AND($B$30&gt;=$K20,$B$30&lt;=$L20),$L20-$B$30+1,$L20-$K20+1))</f>
        <v>0</v>
      </c>
      <c r="D34" s="73">
        <f aca="true" t="shared" si="1" ref="D34:D43">D33+E33</f>
        <v>5000</v>
      </c>
      <c r="E34" s="73">
        <f t="shared" si="0"/>
        <v>0</v>
      </c>
      <c r="F34" s="68">
        <f aca="true" t="shared" si="2" ref="F34:F48">IF($A34=0,0,POWER(($A34+100)/100,$C34/$B34)-1)</f>
        <v>0</v>
      </c>
      <c r="H34" s="40"/>
    </row>
    <row r="35" spans="1:8" ht="12.75">
      <c r="A35" s="70">
        <f>IF(AND($D$26&gt;=$L21,OR(AND($K21&lt;=$B$30,$L21&gt;=$B$30),$B$30&lt;$L21)),$M21,0)</f>
        <v>23.5</v>
      </c>
      <c r="B35" s="72">
        <f>IF($A35=0,0,DATE(YEAR($L21),12,31)-DATE(YEAR($L21),1,1)+1)</f>
        <v>365</v>
      </c>
      <c r="C35" s="72">
        <f>IF($A35=0,0,IF(AND($B$30&gt;=$K21,$B$30&lt;=$L21),$L21-$B$30+1,$L21-$K21+1))</f>
        <v>728</v>
      </c>
      <c r="D35" s="43">
        <f t="shared" si="1"/>
        <v>5000</v>
      </c>
      <c r="E35" s="43">
        <f t="shared" si="0"/>
        <v>2617.3100787102153</v>
      </c>
      <c r="F35" s="68">
        <f t="shared" si="2"/>
        <v>0.5234620157420431</v>
      </c>
      <c r="H35" s="40"/>
    </row>
    <row r="36" spans="1:8" ht="12.75">
      <c r="A36" s="70">
        <f>IF(AND($D$26&gt;=$L22,OR(AND($K22&lt;=$B$30,$L22&gt;=$B$30),$B$30&lt;$L22)),$M22,0)</f>
        <v>23.075</v>
      </c>
      <c r="B36" s="72">
        <f>IF($A36=0,0,DATE(YEAR($L22),12,31)-DATE(YEAR($L22),1,1)+1)</f>
        <v>365</v>
      </c>
      <c r="C36" s="72">
        <f>IF($A36=0,0,IF(AND($B$30&gt;=$K22,$B$30&lt;=$L22),$L22-$B$30+1,$L22-$K22+1))</f>
        <v>84</v>
      </c>
      <c r="D36" s="43">
        <f t="shared" si="1"/>
        <v>7617.310078710216</v>
      </c>
      <c r="E36" s="43">
        <f t="shared" si="0"/>
        <v>372.8053079835322</v>
      </c>
      <c r="F36" s="68">
        <f t="shared" si="2"/>
        <v>0.048941857969717395</v>
      </c>
      <c r="H36" s="40"/>
    </row>
    <row r="37" spans="1:8" ht="12.75">
      <c r="A37" s="70">
        <f>IF(AND($D$26&gt;=$L23,OR(AND($K23&lt;=$B$30,$L23&gt;=$B$30),$B$30&lt;$L23)),$M23,0)</f>
        <v>22.65</v>
      </c>
      <c r="B37" s="72">
        <f>IF($A37=0,0,DATE(YEAR($L23),12,31)-DATE(YEAR($L23),1,1)+1)</f>
        <v>365</v>
      </c>
      <c r="C37" s="72">
        <f>IF($A37=0,0,IF(AND($B$30&gt;=$K23,$B$30&lt;=$L23),$L23-$B$30+1,$L23-$K23+1))</f>
        <v>1</v>
      </c>
      <c r="D37" s="43">
        <f t="shared" si="1"/>
        <v>7990.1153866937475</v>
      </c>
      <c r="E37" s="43">
        <f t="shared" si="0"/>
        <v>4.470561403758064</v>
      </c>
      <c r="F37" s="68">
        <f t="shared" si="2"/>
        <v>0.0005595114948155899</v>
      </c>
      <c r="H37" s="40"/>
    </row>
    <row r="38" spans="1:6" ht="12.75">
      <c r="A38" s="70">
        <f>IF(AND($D$26&gt;=$L24,OR(AND($K24&lt;=$B$30,$L24&gt;=$B$30),$B$30&lt;$L24)),$M24,0)</f>
        <v>23.1</v>
      </c>
      <c r="B38" s="72">
        <f>IF($A38=0,0,DATE(YEAR($L24),12,31)-DATE(YEAR($L24),1,1)+1)</f>
        <v>365</v>
      </c>
      <c r="C38" s="72">
        <f>IF($A38=0,0,IF(AND($B$30&gt;=$K24,$B$30&lt;=$L24),$L24-$B$30+1,$L24-$K24+1))</f>
        <v>15</v>
      </c>
      <c r="D38" s="43">
        <f t="shared" si="1"/>
        <v>7994.585948097506</v>
      </c>
      <c r="E38" s="43">
        <f t="shared" si="0"/>
        <v>68.57281170344436</v>
      </c>
      <c r="F38" s="68">
        <f t="shared" si="2"/>
        <v>0.008577406278277966</v>
      </c>
    </row>
    <row r="39" spans="1:6" ht="12.75">
      <c r="A39" s="70">
        <f>IF(AND($D$26&gt;=$L25,OR(AND($K25&lt;=$B$30,$L25&gt;=$B$30),$B$30&lt;$L25)),$M25,0)</f>
        <v>22.65</v>
      </c>
      <c r="B39" s="72">
        <f>IF($A39=0,0,DATE(YEAR($L25),12,31)-DATE(YEAR($L25),1,1)+1)</f>
        <v>365</v>
      </c>
      <c r="C39" s="72">
        <f>IF($A39=0,0,IF(AND($B$30&gt;=$K25,$B$30&lt;=$L25),$L25-$B$30+1,$L25-$K25+1))</f>
        <v>33</v>
      </c>
      <c r="D39" s="43">
        <f t="shared" si="1"/>
        <v>8063.15875980095</v>
      </c>
      <c r="E39" s="43">
        <f t="shared" si="0"/>
        <v>150.2177043831144</v>
      </c>
      <c r="F39" s="68">
        <f t="shared" si="2"/>
        <v>0.018630131051372567</v>
      </c>
    </row>
    <row r="40" spans="1:6" ht="12.75">
      <c r="A40" s="70">
        <f>IF(AND($D$26&gt;=$L26,OR(AND($K26&lt;=$B$30,$L26&gt;=$B$30),$B$30&lt;$L26)),$M26,0)</f>
        <v>22.2</v>
      </c>
      <c r="B40" s="72">
        <f>IF($A40=0,0,DATE(YEAR($L26),12,31)-DATE(YEAR($L26),1,1)+1)</f>
        <v>365</v>
      </c>
      <c r="C40" s="72">
        <f>IF($A40=0,0,IF(AND($B$30&gt;=$K26,$B$30&lt;=$L26),$L26-$B$30+1,$L26-$K26+1))</f>
        <v>1</v>
      </c>
      <c r="D40" s="43">
        <f t="shared" si="1"/>
        <v>8213.376464184064</v>
      </c>
      <c r="E40" s="43">
        <f t="shared" si="0"/>
        <v>4.5127200653401855</v>
      </c>
      <c r="F40" s="68">
        <f t="shared" si="2"/>
        <v>0.0005494354343817953</v>
      </c>
    </row>
    <row r="41" spans="1:6" ht="12.75">
      <c r="A41" s="70">
        <f>IF(AND($D$26&gt;=$L27,OR(AND($K27&lt;=$B$30,$L27&gt;=$B$30),$B$30&lt;$L27)),$M27,0)</f>
        <v>23</v>
      </c>
      <c r="B41" s="72">
        <f>IF($A41=0,0,DATE(YEAR($L27),12,31)-DATE(YEAR($L27),1,1)+1)</f>
        <v>365</v>
      </c>
      <c r="C41" s="72">
        <f>IF($A41=0,0,IF(AND($B$30&gt;=$K27,$B$30&lt;=$L27),$L27-$B$30+1,$L27-$K27+1))</f>
        <v>85</v>
      </c>
      <c r="D41" s="43">
        <f t="shared" si="1"/>
        <v>8217.889184249405</v>
      </c>
      <c r="E41" s="43">
        <f t="shared" si="0"/>
        <v>405.8792718720261</v>
      </c>
      <c r="F41" s="68">
        <f t="shared" si="2"/>
        <v>0.04938972317245938</v>
      </c>
    </row>
    <row r="42" spans="1:6" ht="12.75">
      <c r="A42" s="70">
        <f>IF(AND($D$26&gt;=$L28,OR(AND($K28&lt;=$B$30,$L28&gt;=$B$30),$B$30&lt;$L28)),$M28,0)</f>
        <v>23.5</v>
      </c>
      <c r="B42" s="72">
        <f>IF($A42=0,0,DATE(YEAR($L28),12,31)-DATE(YEAR($L28),1,1)+1)</f>
        <v>365</v>
      </c>
      <c r="C42" s="72">
        <f>IF($A42=0,0,IF(AND($B$30&gt;=$K28,$B$30&lt;=$L28),$L28-$B$30+1,$L28-$K28+1))</f>
        <v>33</v>
      </c>
      <c r="D42" s="43">
        <f t="shared" si="1"/>
        <v>8623.768456121432</v>
      </c>
      <c r="E42" s="43">
        <f t="shared" si="0"/>
        <v>166.1487611988794</v>
      </c>
      <c r="F42" s="68">
        <f t="shared" si="2"/>
        <v>0.0192663754881941</v>
      </c>
    </row>
    <row r="43" spans="1:6" ht="12.75">
      <c r="A43" s="70">
        <f>IF(AND($D$26&gt;=$L29,OR(AND($K29&lt;=$B$30,$L29&gt;=$B$30),$B$30&lt;$L29)),$M29,0)</f>
        <v>24</v>
      </c>
      <c r="B43" s="72">
        <f>IF($A43=0,0,DATE(YEAR($L29),12,31)-DATE(YEAR($L29),1,1)+1)</f>
        <v>365</v>
      </c>
      <c r="C43" s="72">
        <f>IF($A43=0,0,IF(AND($B$30&gt;=$K29,$B$30&lt;=$L29),$L29-$B$30+1,$L29-$K29+1))</f>
        <v>37</v>
      </c>
      <c r="D43" s="43">
        <f t="shared" si="1"/>
        <v>8789.917217320311</v>
      </c>
      <c r="E43" s="43">
        <f t="shared" si="0"/>
        <v>193.7763209937758</v>
      </c>
      <c r="F43" s="68">
        <f t="shared" si="2"/>
        <v>0.022045295331330816</v>
      </c>
    </row>
    <row r="44" spans="1:6" ht="12.75">
      <c r="A44" s="70">
        <f>IF(AND($D$26&gt;=$L30,OR(AND($K30&lt;=$B$30,$L30&gt;=$B$30),$B$30&lt;$L30)),$M30,0)</f>
        <v>24.5</v>
      </c>
      <c r="B44" s="72">
        <f>IF($A44=0,0,DATE(YEAR($L30),12,31)-DATE(YEAR($L30),1,1)+1)</f>
        <v>365</v>
      </c>
      <c r="C44" s="72">
        <f>IF($A44=0,0,IF(AND($B$30&gt;=$K30,$B$30&lt;=$L30),$L30-$B$30+1,$L30-$K30+1))</f>
        <v>28</v>
      </c>
      <c r="D44" s="43">
        <f>D43+E43</f>
        <v>8983.693538314088</v>
      </c>
      <c r="E44" s="43">
        <f>$F44*$D44</f>
        <v>152.29594445941646</v>
      </c>
      <c r="F44" s="68">
        <f t="shared" si="2"/>
        <v>0.01695248661476456</v>
      </c>
    </row>
    <row r="45" spans="1:6" ht="12.75">
      <c r="A45" s="70">
        <f>IF(AND($D$26&gt;=$L31,OR(AND($K31&lt;=$B$30,$L31&gt;=$B$30),$B$30&lt;$L31)),$M31,0)</f>
        <v>25.5</v>
      </c>
      <c r="B45" s="72">
        <f>IF($A45=0,0,DATE(YEAR($L31),12,31)-DATE(YEAR($L31),1,1)+1)</f>
        <v>365</v>
      </c>
      <c r="C45" s="72">
        <f>IF($A45=0,0,IF(AND($B$30&gt;=$K31,$B$30&lt;=$L31),$L31-$B$30+1,$L31-$K31+1))</f>
        <v>28</v>
      </c>
      <c r="D45" s="43">
        <f>D44+E44</f>
        <v>9135.989482773504</v>
      </c>
      <c r="E45" s="43">
        <f>$F45*$D45</f>
        <v>160.58131228399267</v>
      </c>
      <c r="F45" s="68">
        <f t="shared" si="2"/>
        <v>0.01757678383789507</v>
      </c>
    </row>
    <row r="46" spans="1:6" ht="12.75">
      <c r="A46" s="70">
        <f>IF(AND($D$26&gt;=$L32,OR(AND($K32&lt;=$B$30,$L32&gt;=$B$30),$B$30&lt;$L32)),$M32,0)</f>
        <v>26.5</v>
      </c>
      <c r="B46" s="72">
        <f>IF($A46=0,0,DATE(YEAR($L32),12,31)-DATE(YEAR($L32),1,1)+1)</f>
        <v>365</v>
      </c>
      <c r="C46" s="72">
        <f>IF($A46=0,0,IF(AND($B$30&gt;=$K32,$B$30&lt;=$L32),$L32-$B$30+1,$L32-$K32+1))</f>
        <v>23</v>
      </c>
      <c r="D46" s="43">
        <f>D45+E45</f>
        <v>9296.570795057496</v>
      </c>
      <c r="E46" s="43">
        <f>$F46*$D46</f>
        <v>138.73287992343248</v>
      </c>
      <c r="F46" s="68">
        <f t="shared" si="2"/>
        <v>0.014923016559739377</v>
      </c>
    </row>
    <row r="47" spans="1:6" ht="12.75">
      <c r="A47" s="70">
        <f>IF(AND($D$26&gt;=$L33,OR(AND($K33&lt;=$B$30,$L33&gt;=$B$30),$B$30&lt;$L33)),$M33,0)</f>
        <v>0</v>
      </c>
      <c r="B47" s="72">
        <f>IF($A47=0,0,DATE(YEAR($L33),12,31)-DATE(YEAR($L33),1,1)+1)</f>
        <v>0</v>
      </c>
      <c r="C47" s="72">
        <f>IF($A47=0,0,IF(AND($B$30&gt;=$K33,$B$30&lt;=$L33),$L33-$B$30+1,$L33-$K33+1))</f>
        <v>0</v>
      </c>
      <c r="D47" s="43">
        <f>D46+E46</f>
        <v>9435.303674980929</v>
      </c>
      <c r="E47" s="43">
        <f>$F47*$D47</f>
        <v>0</v>
      </c>
      <c r="F47" s="68">
        <f t="shared" si="2"/>
        <v>0</v>
      </c>
    </row>
    <row r="48" spans="1:6" ht="12.75">
      <c r="A48" s="70">
        <f>IF(AND($D$26&gt;=$L34,OR(AND($K34&lt;=$B$30,$L34&gt;=$B$30),$B$30&lt;$L34)),$M34,0)</f>
        <v>0</v>
      </c>
      <c r="B48" s="72">
        <f>IF($A48=0,0,DATE(YEAR($L34),12,31)-DATE(YEAR($L34),1,1)+1)</f>
        <v>0</v>
      </c>
      <c r="C48" s="72">
        <f>IF($A48=0,0,IF(AND($B$30&gt;=$K34,$B$30&lt;=$L34),$L34-$B$30+1,$L34-$K34+1))</f>
        <v>0</v>
      </c>
      <c r="D48" s="43">
        <f>D47+E47</f>
        <v>9435.303674980929</v>
      </c>
      <c r="E48" s="43">
        <f>$F48*$D48</f>
        <v>0</v>
      </c>
      <c r="F48" s="68">
        <f t="shared" si="2"/>
        <v>0</v>
      </c>
    </row>
    <row r="49" spans="1:6" ht="12.75">
      <c r="A49" s="79"/>
      <c r="B49" s="80"/>
      <c r="C49" s="80"/>
      <c r="D49" s="80"/>
      <c r="E49" s="80"/>
      <c r="F49" s="80"/>
    </row>
    <row r="50" spans="1:5" ht="12.75">
      <c r="A50" s="71"/>
      <c r="B50" s="14"/>
      <c r="C50" s="14"/>
      <c r="E50" s="83">
        <f>SUM($E33:$E48)</f>
        <v>4435.303674980928</v>
      </c>
    </row>
    <row r="51" spans="1:3" ht="12.75">
      <c r="A51" s="71"/>
      <c r="B51" s="14"/>
      <c r="C51" s="14"/>
    </row>
    <row r="52" spans="1:3" ht="12.75">
      <c r="A52" s="71"/>
      <c r="B52" s="14"/>
      <c r="C52" s="14"/>
    </row>
    <row r="53" spans="1:7" ht="15">
      <c r="A53" s="48"/>
      <c r="B53" s="48"/>
      <c r="C53" s="48"/>
      <c r="D53" s="48"/>
      <c r="E53" s="49"/>
      <c r="F53" s="49"/>
      <c r="G53" s="49"/>
    </row>
    <row r="54" spans="1:7" ht="15">
      <c r="A54" s="50" t="s">
        <v>29</v>
      </c>
      <c r="B54" s="50" t="s">
        <v>33</v>
      </c>
      <c r="C54" s="50" t="s">
        <v>34</v>
      </c>
      <c r="D54" s="50" t="s">
        <v>31</v>
      </c>
      <c r="E54" s="51" t="s">
        <v>32</v>
      </c>
      <c r="F54" s="51" t="s">
        <v>35</v>
      </c>
      <c r="G54" s="51"/>
    </row>
    <row r="55" spans="1:7" ht="15">
      <c r="A55" s="52">
        <v>23.5</v>
      </c>
      <c r="B55" s="48">
        <v>365</v>
      </c>
      <c r="C55" s="48">
        <v>728</v>
      </c>
      <c r="D55" s="53">
        <v>5000</v>
      </c>
      <c r="E55" s="54">
        <v>2617.3100787102153</v>
      </c>
      <c r="F55" s="55">
        <v>0.5234620157420431</v>
      </c>
      <c r="G55" s="51"/>
    </row>
    <row r="56" spans="1:7" ht="15">
      <c r="A56" s="56">
        <v>23.075</v>
      </c>
      <c r="B56" s="48">
        <v>365</v>
      </c>
      <c r="C56" s="48">
        <v>84</v>
      </c>
      <c r="D56" s="54">
        <v>7617.310078710216</v>
      </c>
      <c r="E56" s="54">
        <v>372.8053079835322</v>
      </c>
      <c r="F56" s="55">
        <v>0.048941857969717395</v>
      </c>
      <c r="G56" s="51"/>
    </row>
    <row r="57" spans="1:7" ht="15">
      <c r="A57" s="56">
        <v>22.65</v>
      </c>
      <c r="B57" s="48">
        <v>365</v>
      </c>
      <c r="C57" s="48">
        <v>1</v>
      </c>
      <c r="D57" s="54">
        <v>7990.1153866937475</v>
      </c>
      <c r="E57" s="54">
        <v>4.470561403758064</v>
      </c>
      <c r="F57" s="55">
        <v>0.0005595114948155899</v>
      </c>
      <c r="G57" s="51"/>
    </row>
    <row r="58" spans="1:7" ht="15">
      <c r="A58" s="56">
        <v>23.1</v>
      </c>
      <c r="B58" s="48">
        <v>365</v>
      </c>
      <c r="C58" s="48">
        <v>15</v>
      </c>
      <c r="D58" s="54">
        <v>7994.585948097506</v>
      </c>
      <c r="E58" s="54">
        <v>68.57281170344436</v>
      </c>
      <c r="F58" s="55">
        <v>0.008577406278277966</v>
      </c>
      <c r="G58" s="51"/>
    </row>
    <row r="59" spans="1:7" ht="15">
      <c r="A59" s="56">
        <v>22.65</v>
      </c>
      <c r="B59" s="48">
        <v>365</v>
      </c>
      <c r="C59" s="48">
        <v>33</v>
      </c>
      <c r="D59" s="54">
        <v>8063.15875980095</v>
      </c>
      <c r="E59" s="54">
        <v>150.2177043831144</v>
      </c>
      <c r="F59" s="55">
        <v>0.018630131051372567</v>
      </c>
      <c r="G59" s="51"/>
    </row>
    <row r="60" spans="1:7" ht="15">
      <c r="A60" s="56">
        <v>22.2</v>
      </c>
      <c r="B60" s="48">
        <v>365</v>
      </c>
      <c r="C60" s="48">
        <v>1</v>
      </c>
      <c r="D60" s="54">
        <v>8213.376464184064</v>
      </c>
      <c r="E60" s="54">
        <v>4.5127200653401855</v>
      </c>
      <c r="F60" s="55">
        <v>0.0005494354343817953</v>
      </c>
      <c r="G60" s="51"/>
    </row>
    <row r="61" spans="1:7" ht="15">
      <c r="A61" s="56">
        <v>23</v>
      </c>
      <c r="B61" s="48">
        <v>365</v>
      </c>
      <c r="C61" s="48">
        <v>85</v>
      </c>
      <c r="D61" s="54">
        <v>8217.889184249405</v>
      </c>
      <c r="E61" s="54">
        <v>405.8792718720261</v>
      </c>
      <c r="F61" s="55">
        <v>0.04938972317245938</v>
      </c>
      <c r="G61" s="51"/>
    </row>
    <row r="62" spans="1:7" ht="15">
      <c r="A62" s="56">
        <v>23.5</v>
      </c>
      <c r="B62" s="48">
        <v>365</v>
      </c>
      <c r="C62" s="48">
        <v>33</v>
      </c>
      <c r="D62" s="54">
        <v>8623.768456121432</v>
      </c>
      <c r="E62" s="54">
        <v>166.1487611988794</v>
      </c>
      <c r="F62" s="55">
        <v>0.0192663754881941</v>
      </c>
      <c r="G62" s="51"/>
    </row>
    <row r="63" spans="1:7" ht="15">
      <c r="A63" s="56">
        <v>24</v>
      </c>
      <c r="B63" s="48">
        <v>365</v>
      </c>
      <c r="C63" s="48">
        <v>37</v>
      </c>
      <c r="D63" s="54">
        <v>8789.917217320311</v>
      </c>
      <c r="E63" s="54">
        <v>193.7763209937758</v>
      </c>
      <c r="F63" s="55">
        <v>0.022045295331330816</v>
      </c>
      <c r="G63" s="51"/>
    </row>
    <row r="64" spans="1:7" ht="15">
      <c r="A64" s="56">
        <v>24.5</v>
      </c>
      <c r="B64" s="48">
        <v>365</v>
      </c>
      <c r="C64" s="48">
        <v>28</v>
      </c>
      <c r="D64" s="54">
        <v>8983.693538314088</v>
      </c>
      <c r="E64" s="54">
        <v>152.29594445941646</v>
      </c>
      <c r="F64" s="55">
        <v>0.01695248661476456</v>
      </c>
      <c r="G64" s="50"/>
    </row>
    <row r="65" spans="1:7" ht="15">
      <c r="A65" s="56">
        <v>25.5</v>
      </c>
      <c r="B65" s="48">
        <v>365</v>
      </c>
      <c r="C65" s="48">
        <v>28</v>
      </c>
      <c r="D65" s="54">
        <v>9135.989482773504</v>
      </c>
      <c r="E65" s="54">
        <v>160.58131228399267</v>
      </c>
      <c r="F65" s="55">
        <v>0.01757678383789507</v>
      </c>
      <c r="G65" s="50"/>
    </row>
    <row r="66" spans="1:7" ht="15">
      <c r="A66" s="56">
        <v>26.5</v>
      </c>
      <c r="B66" s="48">
        <v>365</v>
      </c>
      <c r="C66" s="48">
        <v>23</v>
      </c>
      <c r="D66" s="54">
        <v>9296.570795057496</v>
      </c>
      <c r="E66" s="54">
        <v>138.73287992343248</v>
      </c>
      <c r="F66" s="55">
        <v>0.014923016559739377</v>
      </c>
      <c r="G66" s="50"/>
    </row>
    <row r="67" spans="1:7" ht="15">
      <c r="A67" s="57"/>
      <c r="B67" s="58"/>
      <c r="C67" s="58"/>
      <c r="D67" s="50"/>
      <c r="E67" s="50"/>
      <c r="F67" s="59"/>
      <c r="G67" s="50"/>
    </row>
    <row r="68" spans="1:7" ht="15">
      <c r="A68" s="57"/>
      <c r="B68" s="58"/>
      <c r="C68" s="58"/>
      <c r="D68" s="48"/>
      <c r="E68" s="48"/>
      <c r="F68" s="60"/>
      <c r="G68" s="48"/>
    </row>
    <row r="69" spans="1:7" ht="15">
      <c r="A69" s="57"/>
      <c r="B69" s="58"/>
      <c r="C69" s="58"/>
      <c r="D69" s="48"/>
      <c r="E69" s="61">
        <v>4435.303674980928</v>
      </c>
      <c r="F69" s="60"/>
      <c r="G69" s="60"/>
    </row>
    <row r="70" spans="1:7" ht="12.75">
      <c r="A70" s="62"/>
      <c r="B70" s="63"/>
      <c r="C70" s="63"/>
      <c r="D70" s="48"/>
      <c r="E70" s="48"/>
      <c r="F70" s="60"/>
      <c r="G70" s="48"/>
    </row>
    <row r="71" spans="1:7" ht="12.75">
      <c r="A71" s="62"/>
      <c r="B71" s="48"/>
      <c r="C71" s="48"/>
      <c r="D71" s="48"/>
      <c r="E71" s="48"/>
      <c r="F71" s="48"/>
      <c r="G71" s="48"/>
    </row>
    <row r="72" spans="1:7" ht="15">
      <c r="A72" s="49" t="s">
        <v>21</v>
      </c>
      <c r="B72" s="49"/>
      <c r="C72" s="49"/>
      <c r="D72" s="64">
        <v>40543</v>
      </c>
      <c r="E72" s="48"/>
      <c r="F72" s="48"/>
      <c r="G72" s="48"/>
    </row>
    <row r="73" spans="1:7" ht="15">
      <c r="A73" s="49"/>
      <c r="B73" s="49"/>
      <c r="C73" s="49"/>
      <c r="D73" s="49"/>
      <c r="E73" s="48"/>
      <c r="F73" s="48"/>
      <c r="G73" s="48"/>
    </row>
    <row r="74" spans="1:7" ht="15">
      <c r="A74" s="49"/>
      <c r="B74" s="49"/>
      <c r="C74" s="49"/>
      <c r="D74" s="49"/>
      <c r="E74" s="48"/>
      <c r="F74" s="48"/>
      <c r="G74" s="48"/>
    </row>
    <row r="75" spans="1:7" ht="15">
      <c r="A75" s="49" t="s">
        <v>20</v>
      </c>
      <c r="B75" s="49" t="s">
        <v>22</v>
      </c>
      <c r="C75" s="49" t="s">
        <v>23</v>
      </c>
      <c r="D75" s="49" t="s">
        <v>24</v>
      </c>
      <c r="E75" s="48"/>
      <c r="F75" s="48"/>
      <c r="G75" s="48"/>
    </row>
    <row r="76" spans="1:7" ht="15">
      <c r="A76" s="65">
        <v>5000</v>
      </c>
      <c r="B76" s="66">
        <v>39448</v>
      </c>
      <c r="C76" s="67">
        <v>0.8870607349961857</v>
      </c>
      <c r="D76" s="65">
        <v>4435.303674980928</v>
      </c>
      <c r="E76" s="48"/>
      <c r="F76" s="48"/>
      <c r="G76" s="48"/>
    </row>
    <row r="77" spans="1:7" ht="12.75">
      <c r="A77" s="48"/>
      <c r="B77" s="48"/>
      <c r="C77" s="48"/>
      <c r="D77" s="48"/>
      <c r="E77" s="48"/>
      <c r="F77" s="48"/>
      <c r="G77" s="48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3" sqref="C13"/>
    </sheetView>
  </sheetViews>
  <sheetFormatPr defaultColWidth="14.140625" defaultRowHeight="12.75"/>
  <cols>
    <col min="1" max="2" width="14.140625" style="0" customWidth="1"/>
    <col min="3" max="3" width="14.140625" style="8" customWidth="1"/>
  </cols>
  <sheetData>
    <row r="1" spans="1:4" ht="15">
      <c r="A1" s="5">
        <v>39814</v>
      </c>
      <c r="B1" s="5">
        <v>40175</v>
      </c>
      <c r="C1" s="8">
        <v>23.5</v>
      </c>
      <c r="D1" s="6" t="s">
        <v>1</v>
      </c>
    </row>
    <row r="2" spans="1:4" ht="15">
      <c r="A2" s="5">
        <v>40176</v>
      </c>
      <c r="B2" s="5">
        <v>40259</v>
      </c>
      <c r="C2" s="8">
        <v>23.075</v>
      </c>
      <c r="D2" s="6" t="s">
        <v>2</v>
      </c>
    </row>
    <row r="3" spans="1:4" ht="15">
      <c r="A3" s="5">
        <v>40260</v>
      </c>
      <c r="C3" s="8">
        <v>22.65</v>
      </c>
      <c r="D3" s="6" t="s">
        <v>3</v>
      </c>
    </row>
    <row r="4" spans="1:4" ht="15">
      <c r="A4" s="5">
        <v>40261</v>
      </c>
      <c r="B4" s="5">
        <v>40275</v>
      </c>
      <c r="C4" s="8">
        <v>23.1</v>
      </c>
      <c r="D4" s="6" t="s">
        <v>4</v>
      </c>
    </row>
    <row r="5" spans="1:4" ht="15">
      <c r="A5" s="5">
        <v>40276</v>
      </c>
      <c r="B5" s="5">
        <v>40308</v>
      </c>
      <c r="C5" s="8">
        <v>22.65</v>
      </c>
      <c r="D5" s="6" t="s">
        <v>3</v>
      </c>
    </row>
    <row r="6" spans="1:4" ht="15">
      <c r="A6" s="5">
        <v>40309</v>
      </c>
      <c r="C6" s="8">
        <v>22.2</v>
      </c>
      <c r="D6" s="6" t="s">
        <v>5</v>
      </c>
    </row>
    <row r="7" spans="1:4" ht="15">
      <c r="A7" s="5">
        <v>40310</v>
      </c>
      <c r="B7" s="5">
        <v>40394</v>
      </c>
      <c r="C7" s="8">
        <v>23</v>
      </c>
      <c r="D7" s="6" t="s">
        <v>6</v>
      </c>
    </row>
    <row r="8" spans="1:4" ht="15">
      <c r="A8" s="5">
        <v>40395</v>
      </c>
      <c r="B8" s="5">
        <v>40427</v>
      </c>
      <c r="C8" s="8">
        <v>23.5</v>
      </c>
      <c r="D8" s="6" t="s">
        <v>1</v>
      </c>
    </row>
    <row r="9" spans="1:4" ht="15">
      <c r="A9" s="5">
        <v>40428</v>
      </c>
      <c r="B9" s="5">
        <v>40464</v>
      </c>
      <c r="C9" s="8">
        <v>24</v>
      </c>
      <c r="D9" s="6" t="s">
        <v>7</v>
      </c>
    </row>
    <row r="10" spans="1:4" ht="15">
      <c r="A10" s="5">
        <v>40465</v>
      </c>
      <c r="B10" s="5">
        <v>40492</v>
      </c>
      <c r="C10" s="8">
        <v>24.5</v>
      </c>
      <c r="D10" s="6" t="s">
        <v>8</v>
      </c>
    </row>
    <row r="11" spans="1:4" ht="15">
      <c r="A11" s="5">
        <v>40493</v>
      </c>
      <c r="B11" s="5">
        <v>40520</v>
      </c>
      <c r="C11" s="8">
        <v>25.5</v>
      </c>
      <c r="D11" s="7">
        <v>0.255</v>
      </c>
    </row>
    <row r="12" spans="1:4" ht="15">
      <c r="A12" s="5">
        <v>40521</v>
      </c>
      <c r="B12" s="5">
        <v>40543</v>
      </c>
      <c r="C12" s="8">
        <v>26.5</v>
      </c>
      <c r="D12" s="7">
        <v>0.265</v>
      </c>
    </row>
    <row r="13" spans="1:4" ht="15">
      <c r="A13" s="5">
        <v>40544</v>
      </c>
      <c r="B13" s="5">
        <v>40559</v>
      </c>
      <c r="C13" s="8">
        <v>21.5</v>
      </c>
      <c r="D13" s="7">
        <v>0.215</v>
      </c>
    </row>
    <row r="14" spans="1:4" ht="15">
      <c r="A14" t="s">
        <v>0</v>
      </c>
      <c r="C14" s="8">
        <v>22</v>
      </c>
      <c r="D14" s="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89"/>
  <sheetViews>
    <sheetView zoomScalePageLayoutView="0" workbookViewId="0" topLeftCell="A1">
      <pane xSplit="1" ySplit="5" topLeftCell="B261" activePane="bottomRight" state="frozen"/>
      <selection pane="topLeft" activeCell="C369" sqref="C369"/>
      <selection pane="topRight" activeCell="C369" sqref="C369"/>
      <selection pane="bottomLeft" activeCell="C369" sqref="C369"/>
      <selection pane="bottomRight" activeCell="A266" sqref="A266:IV266"/>
    </sheetView>
  </sheetViews>
  <sheetFormatPr defaultColWidth="17.7109375" defaultRowHeight="12.75"/>
  <cols>
    <col min="1" max="1" width="18.8515625" style="90" customWidth="1"/>
    <col min="2" max="3" width="18.7109375" style="86" customWidth="1"/>
    <col min="4" max="4" width="19.421875" style="89" bestFit="1" customWidth="1"/>
    <col min="5" max="5" width="17.7109375" style="89" customWidth="1"/>
    <col min="6" max="6" width="19.421875" style="89" bestFit="1" customWidth="1"/>
    <col min="7" max="7" width="17.7109375" style="89" customWidth="1"/>
    <col min="8" max="16384" width="17.7109375" style="85" customWidth="1"/>
  </cols>
  <sheetData>
    <row r="1" spans="1:4" ht="15.75">
      <c r="A1" s="111"/>
      <c r="B1" s="114" t="s">
        <v>52</v>
      </c>
      <c r="C1" s="113"/>
      <c r="D1" s="112"/>
    </row>
    <row r="2" spans="2:7" ht="15">
      <c r="B2" s="109" t="s">
        <v>49</v>
      </c>
      <c r="C2" s="109"/>
      <c r="D2" s="110" t="s">
        <v>50</v>
      </c>
      <c r="E2" s="110"/>
      <c r="F2" s="110" t="s">
        <v>51</v>
      </c>
      <c r="G2" s="110"/>
    </row>
    <row r="3" spans="1:8" s="87" customFormat="1" ht="48">
      <c r="A3" s="104" t="s">
        <v>39</v>
      </c>
      <c r="B3" s="105">
        <v>39083</v>
      </c>
      <c r="C3" s="106"/>
      <c r="D3" s="107">
        <v>40132</v>
      </c>
      <c r="E3" s="107"/>
      <c r="F3" s="107">
        <v>43936</v>
      </c>
      <c r="G3" s="108"/>
      <c r="H3" s="103" t="s">
        <v>48</v>
      </c>
    </row>
    <row r="4" spans="1:7" s="95" customFormat="1" ht="21.75" customHeight="1">
      <c r="A4" s="95">
        <v>1</v>
      </c>
      <c r="B4" s="95">
        <v>2</v>
      </c>
      <c r="C4" s="95">
        <v>3</v>
      </c>
      <c r="D4" s="96">
        <v>4</v>
      </c>
      <c r="E4" s="96">
        <v>5</v>
      </c>
      <c r="F4" s="96">
        <v>6</v>
      </c>
      <c r="G4" s="96">
        <v>7</v>
      </c>
    </row>
    <row r="5" spans="1:7" ht="15.75">
      <c r="A5" s="91" t="s">
        <v>36</v>
      </c>
      <c r="B5" s="84" t="s">
        <v>37</v>
      </c>
      <c r="C5" s="84" t="s">
        <v>38</v>
      </c>
      <c r="D5" s="88" t="s">
        <v>37</v>
      </c>
      <c r="E5" s="88" t="s">
        <v>38</v>
      </c>
      <c r="F5" s="88" t="s">
        <v>37</v>
      </c>
      <c r="G5" s="88" t="s">
        <v>38</v>
      </c>
    </row>
    <row r="6" spans="1:7" ht="15">
      <c r="A6" s="92">
        <v>1</v>
      </c>
      <c r="B6" s="86">
        <v>0.00057686</v>
      </c>
      <c r="C6" s="86">
        <v>0.00057844</v>
      </c>
      <c r="D6" s="89">
        <f>B6*1%+B6</f>
        <v>0.0005826286</v>
      </c>
      <c r="E6" s="89">
        <f>C6*1%+C6</f>
        <v>0.0005842244000000001</v>
      </c>
      <c r="F6" s="89">
        <f>D6*1%+D6</f>
        <v>0.0005884548859999999</v>
      </c>
      <c r="G6" s="89">
        <f>E6*1%+E6</f>
        <v>0.0005900666440000001</v>
      </c>
    </row>
    <row r="7" spans="1:7" ht="15">
      <c r="A7" s="92">
        <v>2</v>
      </c>
      <c r="B7" s="86">
        <v>0.00115406</v>
      </c>
      <c r="C7" s="86">
        <v>0.00115722</v>
      </c>
      <c r="D7" s="89">
        <f aca="true" t="shared" si="0" ref="D7:D70">B7*1%+B7</f>
        <v>0.0011656006</v>
      </c>
      <c r="E7" s="89">
        <f aca="true" t="shared" si="1" ref="E7:E70">C7*1%+C7</f>
        <v>0.0011687922</v>
      </c>
      <c r="F7" s="89">
        <f aca="true" t="shared" si="2" ref="F7:F70">D7*1%+D7</f>
        <v>0.001177256606</v>
      </c>
      <c r="G7" s="89">
        <f aca="true" t="shared" si="3" ref="G7:G70">E7*1%+E7</f>
        <v>0.001180480122</v>
      </c>
    </row>
    <row r="8" spans="1:7" ht="15">
      <c r="A8" s="92">
        <v>3</v>
      </c>
      <c r="B8" s="86">
        <v>0.00173159</v>
      </c>
      <c r="C8" s="86">
        <v>0.00173634</v>
      </c>
      <c r="D8" s="89">
        <f t="shared" si="0"/>
        <v>0.0017489059000000001</v>
      </c>
      <c r="E8" s="89">
        <f t="shared" si="1"/>
        <v>0.0017537034</v>
      </c>
      <c r="F8" s="89">
        <f t="shared" si="2"/>
        <v>0.0017663949590000002</v>
      </c>
      <c r="G8" s="89">
        <f t="shared" si="3"/>
        <v>0.001771240434</v>
      </c>
    </row>
    <row r="9" spans="1:7" ht="15">
      <c r="A9" s="92">
        <v>4</v>
      </c>
      <c r="B9" s="86">
        <v>0.00230945</v>
      </c>
      <c r="C9" s="86">
        <v>0.00231578</v>
      </c>
      <c r="D9" s="89">
        <f t="shared" si="0"/>
        <v>0.0023325445</v>
      </c>
      <c r="E9" s="89">
        <f t="shared" si="1"/>
        <v>0.0023389378</v>
      </c>
      <c r="F9" s="89">
        <f t="shared" si="2"/>
        <v>0.002355869945</v>
      </c>
      <c r="G9" s="89">
        <f t="shared" si="3"/>
        <v>0.002362327178</v>
      </c>
    </row>
    <row r="10" spans="1:7" ht="15">
      <c r="A10" s="92">
        <v>5</v>
      </c>
      <c r="B10" s="86">
        <v>0.00288764</v>
      </c>
      <c r="C10" s="86">
        <v>0.00289557</v>
      </c>
      <c r="D10" s="89">
        <f t="shared" si="0"/>
        <v>0.0029165163999999998</v>
      </c>
      <c r="E10" s="89">
        <f t="shared" si="1"/>
        <v>0.0029245257</v>
      </c>
      <c r="F10" s="89">
        <f t="shared" si="2"/>
        <v>0.002945681564</v>
      </c>
      <c r="G10" s="89">
        <f t="shared" si="3"/>
        <v>0.002953770957</v>
      </c>
    </row>
    <row r="11" spans="1:7" ht="15">
      <c r="A11" s="92">
        <v>6</v>
      </c>
      <c r="B11" s="86">
        <v>0.00346617</v>
      </c>
      <c r="C11" s="86">
        <v>0.00347569</v>
      </c>
      <c r="D11" s="89">
        <f t="shared" si="0"/>
        <v>0.0035008317</v>
      </c>
      <c r="E11" s="89">
        <f t="shared" si="1"/>
        <v>0.0035104469</v>
      </c>
      <c r="F11" s="89">
        <f t="shared" si="2"/>
        <v>0.003535840017</v>
      </c>
      <c r="G11" s="89">
        <f t="shared" si="3"/>
        <v>0.003545551369</v>
      </c>
    </row>
    <row r="12" spans="1:7" ht="15">
      <c r="A12" s="92">
        <v>7</v>
      </c>
      <c r="B12" s="86">
        <v>0.00404504</v>
      </c>
      <c r="C12" s="86">
        <v>0.00405614</v>
      </c>
      <c r="D12" s="89">
        <f t="shared" si="0"/>
        <v>0.0040854904</v>
      </c>
      <c r="E12" s="89">
        <f t="shared" si="1"/>
        <v>0.0040967014</v>
      </c>
      <c r="F12" s="89">
        <f t="shared" si="2"/>
        <v>0.004126345304</v>
      </c>
      <c r="G12" s="89">
        <f t="shared" si="3"/>
        <v>0.004137668414</v>
      </c>
    </row>
    <row r="13" spans="1:7" ht="15">
      <c r="A13" s="92">
        <v>8</v>
      </c>
      <c r="B13" s="86">
        <v>0.00462423</v>
      </c>
      <c r="C13" s="86">
        <v>0.00463693</v>
      </c>
      <c r="D13" s="89">
        <f t="shared" si="0"/>
        <v>0.0046704723</v>
      </c>
      <c r="E13" s="89">
        <f t="shared" si="1"/>
        <v>0.0046832993</v>
      </c>
      <c r="F13" s="89">
        <f t="shared" si="2"/>
        <v>0.004717177023</v>
      </c>
      <c r="G13" s="89">
        <f t="shared" si="3"/>
        <v>0.004730132293</v>
      </c>
    </row>
    <row r="14" spans="1:7" ht="15">
      <c r="A14" s="92">
        <v>9</v>
      </c>
      <c r="B14" s="86">
        <v>0.00520376</v>
      </c>
      <c r="C14" s="86">
        <v>0.00521806</v>
      </c>
      <c r="D14" s="89">
        <f t="shared" si="0"/>
        <v>0.0052557976</v>
      </c>
      <c r="E14" s="89">
        <f t="shared" si="1"/>
        <v>0.0052702406</v>
      </c>
      <c r="F14" s="89">
        <f t="shared" si="2"/>
        <v>0.005308355576</v>
      </c>
      <c r="G14" s="89">
        <f t="shared" si="3"/>
        <v>0.005322943006</v>
      </c>
    </row>
    <row r="15" spans="1:7" ht="15">
      <c r="A15" s="92">
        <v>10</v>
      </c>
      <c r="B15" s="86">
        <v>0.00578363</v>
      </c>
      <c r="C15" s="86">
        <v>0.00579952</v>
      </c>
      <c r="D15" s="89">
        <f t="shared" si="0"/>
        <v>0.0058414663</v>
      </c>
      <c r="E15" s="89">
        <f t="shared" si="1"/>
        <v>0.0058575152</v>
      </c>
      <c r="F15" s="89">
        <f t="shared" si="2"/>
        <v>0.005899880963</v>
      </c>
      <c r="G15" s="89">
        <f t="shared" si="3"/>
        <v>0.005916090352</v>
      </c>
    </row>
    <row r="16" spans="1:7" ht="15">
      <c r="A16" s="92">
        <v>11</v>
      </c>
      <c r="B16" s="86">
        <v>0.00636383</v>
      </c>
      <c r="C16" s="86">
        <v>0.00638132</v>
      </c>
      <c r="D16" s="89">
        <f t="shared" si="0"/>
        <v>0.0064274683</v>
      </c>
      <c r="E16" s="89">
        <f t="shared" si="1"/>
        <v>0.0064451332000000005</v>
      </c>
      <c r="F16" s="89">
        <f t="shared" si="2"/>
        <v>0.006491742983</v>
      </c>
      <c r="G16" s="89">
        <f t="shared" si="3"/>
        <v>0.006509584532</v>
      </c>
    </row>
    <row r="17" spans="1:7" ht="15">
      <c r="A17" s="92">
        <v>12</v>
      </c>
      <c r="B17" s="86">
        <v>0.00694436</v>
      </c>
      <c r="C17" s="86">
        <v>0.00696345</v>
      </c>
      <c r="D17" s="89">
        <f t="shared" si="0"/>
        <v>0.0070138036</v>
      </c>
      <c r="E17" s="89">
        <f t="shared" si="1"/>
        <v>0.0070330845</v>
      </c>
      <c r="F17" s="89">
        <f t="shared" si="2"/>
        <v>0.007083941636</v>
      </c>
      <c r="G17" s="89">
        <f t="shared" si="3"/>
        <v>0.007103415345</v>
      </c>
    </row>
    <row r="18" spans="1:7" ht="15">
      <c r="A18" s="92">
        <v>13</v>
      </c>
      <c r="B18" s="86">
        <v>0.00752523</v>
      </c>
      <c r="C18" s="86">
        <v>0.00754592</v>
      </c>
      <c r="D18" s="89">
        <f t="shared" si="0"/>
        <v>0.0076004823</v>
      </c>
      <c r="E18" s="89">
        <f t="shared" si="1"/>
        <v>0.0076213792</v>
      </c>
      <c r="F18" s="89">
        <f t="shared" si="2"/>
        <v>0.007676487123</v>
      </c>
      <c r="G18" s="89">
        <f t="shared" si="3"/>
        <v>0.007697592992</v>
      </c>
    </row>
    <row r="19" spans="1:7" ht="15">
      <c r="A19" s="92">
        <v>14</v>
      </c>
      <c r="B19" s="86">
        <v>0.00810643</v>
      </c>
      <c r="C19" s="86">
        <v>0.00812873</v>
      </c>
      <c r="D19" s="89">
        <f t="shared" si="0"/>
        <v>0.008187494299999999</v>
      </c>
      <c r="E19" s="89">
        <f t="shared" si="1"/>
        <v>0.0082100173</v>
      </c>
      <c r="F19" s="89">
        <f t="shared" si="2"/>
        <v>0.008269369242999999</v>
      </c>
      <c r="G19" s="89">
        <f t="shared" si="3"/>
        <v>0.008292117473</v>
      </c>
    </row>
    <row r="20" spans="1:7" ht="15">
      <c r="A20" s="92">
        <v>15</v>
      </c>
      <c r="B20" s="86">
        <v>0.00868797</v>
      </c>
      <c r="C20" s="86">
        <v>0.00871188</v>
      </c>
      <c r="D20" s="89">
        <f t="shared" si="0"/>
        <v>0.0087748497</v>
      </c>
      <c r="E20" s="89">
        <f t="shared" si="1"/>
        <v>0.008798998799999999</v>
      </c>
      <c r="F20" s="89">
        <f t="shared" si="2"/>
        <v>0.008862598197</v>
      </c>
      <c r="G20" s="89">
        <f t="shared" si="3"/>
        <v>0.008886988787999999</v>
      </c>
    </row>
    <row r="21" spans="1:7" ht="15">
      <c r="A21" s="92">
        <v>16</v>
      </c>
      <c r="B21" s="86">
        <v>0.00926985</v>
      </c>
      <c r="C21" s="86">
        <v>0.00929536</v>
      </c>
      <c r="D21" s="89">
        <f t="shared" si="0"/>
        <v>0.0093625485</v>
      </c>
      <c r="E21" s="89">
        <f t="shared" si="1"/>
        <v>0.009388313600000002</v>
      </c>
      <c r="F21" s="89">
        <f t="shared" si="2"/>
        <v>0.009456173985</v>
      </c>
      <c r="G21" s="89">
        <f t="shared" si="3"/>
        <v>0.009482196736000002</v>
      </c>
    </row>
    <row r="22" spans="1:7" ht="15">
      <c r="A22" s="92">
        <v>17</v>
      </c>
      <c r="B22" s="86">
        <v>0.00985206</v>
      </c>
      <c r="C22" s="86">
        <v>0.00987918</v>
      </c>
      <c r="D22" s="89">
        <f t="shared" si="0"/>
        <v>0.0099505806</v>
      </c>
      <c r="E22" s="89">
        <f t="shared" si="1"/>
        <v>0.009977971799999999</v>
      </c>
      <c r="F22" s="89">
        <f t="shared" si="2"/>
        <v>0.010050086406</v>
      </c>
      <c r="G22" s="89">
        <f t="shared" si="3"/>
        <v>0.010077751517999998</v>
      </c>
    </row>
    <row r="23" spans="1:7" ht="15">
      <c r="A23" s="92">
        <v>18</v>
      </c>
      <c r="B23" s="86">
        <v>0.0104346</v>
      </c>
      <c r="C23" s="86">
        <v>0.01046334</v>
      </c>
      <c r="D23" s="89">
        <f t="shared" si="0"/>
        <v>0.010538946</v>
      </c>
      <c r="E23" s="89">
        <f t="shared" si="1"/>
        <v>0.0105679734</v>
      </c>
      <c r="F23" s="89">
        <f t="shared" si="2"/>
        <v>0.010644335460000001</v>
      </c>
      <c r="G23" s="89">
        <f t="shared" si="3"/>
        <v>0.010673653134</v>
      </c>
    </row>
    <row r="24" spans="1:7" ht="15">
      <c r="A24" s="92">
        <v>19</v>
      </c>
      <c r="B24" s="86">
        <v>0.01101749</v>
      </c>
      <c r="C24" s="86">
        <v>0.01104784</v>
      </c>
      <c r="D24" s="89">
        <f t="shared" si="0"/>
        <v>0.011127664899999999</v>
      </c>
      <c r="E24" s="89">
        <f t="shared" si="1"/>
        <v>0.0111583184</v>
      </c>
      <c r="F24" s="89">
        <f t="shared" si="2"/>
        <v>0.011238941548999999</v>
      </c>
      <c r="G24" s="89">
        <f t="shared" si="3"/>
        <v>0.011269901584</v>
      </c>
    </row>
    <row r="25" spans="1:7" ht="15">
      <c r="A25" s="92">
        <v>20</v>
      </c>
      <c r="B25" s="86">
        <v>0.01160071</v>
      </c>
      <c r="C25" s="86">
        <v>0.01163267</v>
      </c>
      <c r="D25" s="89">
        <f t="shared" si="0"/>
        <v>0.0117167171</v>
      </c>
      <c r="E25" s="89">
        <f t="shared" si="1"/>
        <v>0.0117489967</v>
      </c>
      <c r="F25" s="89">
        <f t="shared" si="2"/>
        <v>0.011833884271</v>
      </c>
      <c r="G25" s="89">
        <f t="shared" si="3"/>
        <v>0.011866486667</v>
      </c>
    </row>
    <row r="26" spans="1:7" ht="15">
      <c r="A26" s="92">
        <v>21</v>
      </c>
      <c r="B26" s="86">
        <v>0.01218426</v>
      </c>
      <c r="C26" s="86">
        <v>0.01221784</v>
      </c>
      <c r="D26" s="89">
        <f t="shared" si="0"/>
        <v>0.0123061026</v>
      </c>
      <c r="E26" s="89">
        <f t="shared" si="1"/>
        <v>0.012340018400000001</v>
      </c>
      <c r="F26" s="89">
        <f t="shared" si="2"/>
        <v>0.012429163626</v>
      </c>
      <c r="G26" s="89">
        <f t="shared" si="3"/>
        <v>0.012463418584000002</v>
      </c>
    </row>
    <row r="27" spans="1:7" ht="15">
      <c r="A27" s="92">
        <v>22</v>
      </c>
      <c r="B27" s="86">
        <v>0.01276815</v>
      </c>
      <c r="C27" s="86">
        <v>0.01280336</v>
      </c>
      <c r="D27" s="89">
        <f t="shared" si="0"/>
        <v>0.012895831500000001</v>
      </c>
      <c r="E27" s="89">
        <f t="shared" si="1"/>
        <v>0.0129313936</v>
      </c>
      <c r="F27" s="89">
        <f t="shared" si="2"/>
        <v>0.013024789815000002</v>
      </c>
      <c r="G27" s="89">
        <f t="shared" si="3"/>
        <v>0.013060707536</v>
      </c>
    </row>
    <row r="28" spans="1:7" ht="15">
      <c r="A28" s="92">
        <v>23</v>
      </c>
      <c r="B28" s="86">
        <v>0.01335238</v>
      </c>
      <c r="C28" s="86">
        <v>0.01338921</v>
      </c>
      <c r="D28" s="89">
        <f t="shared" si="0"/>
        <v>0.0134859038</v>
      </c>
      <c r="E28" s="89">
        <f t="shared" si="1"/>
        <v>0.0135231021</v>
      </c>
      <c r="F28" s="89">
        <f t="shared" si="2"/>
        <v>0.013620762838</v>
      </c>
      <c r="G28" s="89">
        <f t="shared" si="3"/>
        <v>0.013658333121</v>
      </c>
    </row>
    <row r="29" spans="1:7" ht="15">
      <c r="A29" s="92">
        <v>24</v>
      </c>
      <c r="B29" s="86">
        <v>0.01393695</v>
      </c>
      <c r="C29" s="86">
        <v>0.01397539</v>
      </c>
      <c r="D29" s="89">
        <f t="shared" si="0"/>
        <v>0.0140763195</v>
      </c>
      <c r="E29" s="89">
        <f t="shared" si="1"/>
        <v>0.0141151439</v>
      </c>
      <c r="F29" s="89">
        <f t="shared" si="2"/>
        <v>0.014217082695000001</v>
      </c>
      <c r="G29" s="89">
        <f t="shared" si="3"/>
        <v>0.014256295339</v>
      </c>
    </row>
    <row r="30" spans="1:7" ht="15">
      <c r="A30" s="92">
        <v>25</v>
      </c>
      <c r="B30" s="86">
        <v>0.01452185</v>
      </c>
      <c r="C30" s="86">
        <v>0.01456192</v>
      </c>
      <c r="D30" s="89">
        <f t="shared" si="0"/>
        <v>0.0146670685</v>
      </c>
      <c r="E30" s="89">
        <f t="shared" si="1"/>
        <v>0.014707539200000001</v>
      </c>
      <c r="F30" s="89">
        <f t="shared" si="2"/>
        <v>0.014813739184999999</v>
      </c>
      <c r="G30" s="89">
        <f t="shared" si="3"/>
        <v>0.014854614592000001</v>
      </c>
    </row>
    <row r="31" spans="1:7" ht="15">
      <c r="A31" s="92">
        <v>26</v>
      </c>
      <c r="B31" s="86">
        <v>0.01510709</v>
      </c>
      <c r="C31" s="86">
        <v>0.01514879</v>
      </c>
      <c r="D31" s="89">
        <f t="shared" si="0"/>
        <v>0.0152581609</v>
      </c>
      <c r="E31" s="89">
        <f t="shared" si="1"/>
        <v>0.015300277900000001</v>
      </c>
      <c r="F31" s="89">
        <f t="shared" si="2"/>
        <v>0.015410742509</v>
      </c>
      <c r="G31" s="89">
        <f t="shared" si="3"/>
        <v>0.015453280679</v>
      </c>
    </row>
    <row r="32" spans="1:7" ht="15">
      <c r="A32" s="92">
        <v>27</v>
      </c>
      <c r="B32" s="86">
        <v>0.01569267</v>
      </c>
      <c r="C32" s="86">
        <v>0.015736</v>
      </c>
      <c r="D32" s="89">
        <f t="shared" si="0"/>
        <v>0.0158495967</v>
      </c>
      <c r="E32" s="89">
        <f t="shared" si="1"/>
        <v>0.01589336</v>
      </c>
      <c r="F32" s="89">
        <f t="shared" si="2"/>
        <v>0.016008092667</v>
      </c>
      <c r="G32" s="89">
        <f t="shared" si="3"/>
        <v>0.0160522936</v>
      </c>
    </row>
    <row r="33" spans="1:7" ht="15">
      <c r="A33" s="92">
        <v>28</v>
      </c>
      <c r="B33" s="86">
        <v>0.01627858</v>
      </c>
      <c r="C33" s="86">
        <v>0.01632354</v>
      </c>
      <c r="D33" s="89">
        <f t="shared" si="0"/>
        <v>0.0164413658</v>
      </c>
      <c r="E33" s="89">
        <f t="shared" si="1"/>
        <v>0.0164867754</v>
      </c>
      <c r="F33" s="89">
        <f t="shared" si="2"/>
        <v>0.016605779458</v>
      </c>
      <c r="G33" s="89">
        <f t="shared" si="3"/>
        <v>0.016651643154</v>
      </c>
    </row>
    <row r="34" spans="1:7" ht="15">
      <c r="A34" s="92">
        <v>29</v>
      </c>
      <c r="B34" s="86">
        <v>0.01686483</v>
      </c>
      <c r="C34" s="86">
        <v>0.01691143</v>
      </c>
      <c r="D34" s="89">
        <f t="shared" si="0"/>
        <v>0.017033478300000002</v>
      </c>
      <c r="E34" s="89">
        <f t="shared" si="1"/>
        <v>0.0170805443</v>
      </c>
      <c r="F34" s="89">
        <f t="shared" si="2"/>
        <v>0.017203813083</v>
      </c>
      <c r="G34" s="89">
        <f t="shared" si="3"/>
        <v>0.017251349743</v>
      </c>
    </row>
    <row r="35" spans="1:7" ht="15">
      <c r="A35" s="92">
        <v>30</v>
      </c>
      <c r="B35" s="86">
        <v>0.01745143</v>
      </c>
      <c r="C35" s="86">
        <v>0.01749965</v>
      </c>
      <c r="D35" s="89">
        <f t="shared" si="0"/>
        <v>0.0176259443</v>
      </c>
      <c r="E35" s="89">
        <f t="shared" si="1"/>
        <v>0.0176746465</v>
      </c>
      <c r="F35" s="89">
        <f t="shared" si="2"/>
        <v>0.017802203743</v>
      </c>
      <c r="G35" s="89">
        <f t="shared" si="3"/>
        <v>0.017851392964999997</v>
      </c>
    </row>
    <row r="36" spans="1:7" ht="15">
      <c r="A36" s="92">
        <v>31</v>
      </c>
      <c r="B36" s="86">
        <v>0.01803836</v>
      </c>
      <c r="C36" s="86">
        <v>0.01808822</v>
      </c>
      <c r="D36" s="89">
        <f t="shared" si="0"/>
        <v>0.0182187436</v>
      </c>
      <c r="E36" s="89">
        <f t="shared" si="1"/>
        <v>0.018269102199999998</v>
      </c>
      <c r="F36" s="89">
        <f t="shared" si="2"/>
        <v>0.018400931036</v>
      </c>
      <c r="G36" s="89">
        <f t="shared" si="3"/>
        <v>0.018451793222</v>
      </c>
    </row>
    <row r="37" spans="1:7" ht="15">
      <c r="A37" s="92">
        <v>32</v>
      </c>
      <c r="B37" s="86">
        <v>0.01862563</v>
      </c>
      <c r="C37" s="86">
        <v>0.01867713</v>
      </c>
      <c r="D37" s="89">
        <f t="shared" si="0"/>
        <v>0.0188118863</v>
      </c>
      <c r="E37" s="89">
        <f t="shared" si="1"/>
        <v>0.0188639013</v>
      </c>
      <c r="F37" s="89">
        <f t="shared" si="2"/>
        <v>0.019000005163</v>
      </c>
      <c r="G37" s="89">
        <f t="shared" si="3"/>
        <v>0.019052540313</v>
      </c>
    </row>
    <row r="38" spans="1:7" ht="15">
      <c r="A38" s="92">
        <v>33</v>
      </c>
      <c r="B38" s="86">
        <v>0.01921323</v>
      </c>
      <c r="C38" s="86">
        <v>0.01926638</v>
      </c>
      <c r="D38" s="89">
        <f t="shared" si="0"/>
        <v>0.019405362300000003</v>
      </c>
      <c r="E38" s="89">
        <f t="shared" si="1"/>
        <v>0.0194590438</v>
      </c>
      <c r="F38" s="89">
        <f t="shared" si="2"/>
        <v>0.019599415923</v>
      </c>
      <c r="G38" s="89">
        <f t="shared" si="3"/>
        <v>0.019653634237999998</v>
      </c>
    </row>
    <row r="39" spans="1:7" ht="15">
      <c r="A39" s="92">
        <v>34</v>
      </c>
      <c r="B39" s="86">
        <v>0.01980118</v>
      </c>
      <c r="C39" s="86">
        <v>0.01985596</v>
      </c>
      <c r="D39" s="89">
        <f t="shared" si="0"/>
        <v>0.019999191800000003</v>
      </c>
      <c r="E39" s="89">
        <f t="shared" si="1"/>
        <v>0.020054519599999997</v>
      </c>
      <c r="F39" s="89">
        <f t="shared" si="2"/>
        <v>0.020199183718000002</v>
      </c>
      <c r="G39" s="89">
        <f t="shared" si="3"/>
        <v>0.020255064795999998</v>
      </c>
    </row>
    <row r="40" spans="1:7" ht="15">
      <c r="A40" s="92">
        <v>35</v>
      </c>
      <c r="B40" s="86">
        <v>0.02038946</v>
      </c>
      <c r="C40" s="86">
        <v>0.02044589</v>
      </c>
      <c r="D40" s="89">
        <f t="shared" si="0"/>
        <v>0.020593354600000002</v>
      </c>
      <c r="E40" s="89">
        <f t="shared" si="1"/>
        <v>0.0206503489</v>
      </c>
      <c r="F40" s="89">
        <f t="shared" si="2"/>
        <v>0.020799288146000003</v>
      </c>
      <c r="G40" s="89">
        <f t="shared" si="3"/>
        <v>0.020856852389</v>
      </c>
    </row>
    <row r="41" spans="1:7" ht="15">
      <c r="A41" s="92">
        <v>36</v>
      </c>
      <c r="B41" s="86">
        <v>0.02097809</v>
      </c>
      <c r="C41" s="86">
        <v>0.02103616</v>
      </c>
      <c r="D41" s="89">
        <f t="shared" si="0"/>
        <v>0.021187870900000003</v>
      </c>
      <c r="E41" s="89">
        <f t="shared" si="1"/>
        <v>0.021246521600000002</v>
      </c>
      <c r="F41" s="89">
        <f t="shared" si="2"/>
        <v>0.021399749609000002</v>
      </c>
      <c r="G41" s="89">
        <f t="shared" si="3"/>
        <v>0.021458986816000003</v>
      </c>
    </row>
    <row r="42" spans="1:7" ht="15">
      <c r="A42" s="92">
        <v>37</v>
      </c>
      <c r="B42" s="86">
        <v>0.02156705</v>
      </c>
      <c r="C42" s="86">
        <v>0.02162678</v>
      </c>
      <c r="D42" s="89">
        <f t="shared" si="0"/>
        <v>0.0217827205</v>
      </c>
      <c r="E42" s="89">
        <f t="shared" si="1"/>
        <v>0.0218430478</v>
      </c>
      <c r="F42" s="89">
        <f t="shared" si="2"/>
        <v>0.022000547705</v>
      </c>
      <c r="G42" s="89">
        <f t="shared" si="3"/>
        <v>0.022061478278</v>
      </c>
    </row>
    <row r="43" spans="1:7" ht="15">
      <c r="A43" s="92">
        <v>38</v>
      </c>
      <c r="B43" s="86">
        <v>0.02215636</v>
      </c>
      <c r="C43" s="86">
        <v>0.02221773</v>
      </c>
      <c r="D43" s="89">
        <f t="shared" si="0"/>
        <v>0.0223779236</v>
      </c>
      <c r="E43" s="89">
        <f t="shared" si="1"/>
        <v>0.022439907300000003</v>
      </c>
      <c r="F43" s="89">
        <f t="shared" si="2"/>
        <v>0.022601702836</v>
      </c>
      <c r="G43" s="89">
        <f t="shared" si="3"/>
        <v>0.022664306373</v>
      </c>
    </row>
    <row r="44" spans="1:7" ht="15">
      <c r="A44" s="92">
        <v>39</v>
      </c>
      <c r="B44" s="86">
        <v>0.022746</v>
      </c>
      <c r="C44" s="86">
        <v>0.02280903</v>
      </c>
      <c r="D44" s="89">
        <f t="shared" si="0"/>
        <v>0.022973459999999998</v>
      </c>
      <c r="E44" s="89">
        <f t="shared" si="1"/>
        <v>0.023037120300000002</v>
      </c>
      <c r="F44" s="89">
        <f t="shared" si="2"/>
        <v>0.023203194599999998</v>
      </c>
      <c r="G44" s="89">
        <f t="shared" si="3"/>
        <v>0.023267491503</v>
      </c>
    </row>
    <row r="45" spans="1:7" ht="15">
      <c r="A45" s="92">
        <v>40</v>
      </c>
      <c r="B45" s="86">
        <v>0.02333599</v>
      </c>
      <c r="C45" s="86">
        <v>0.02340066</v>
      </c>
      <c r="D45" s="89">
        <f t="shared" si="0"/>
        <v>0.0235693499</v>
      </c>
      <c r="E45" s="89">
        <f t="shared" si="1"/>
        <v>0.0236346666</v>
      </c>
      <c r="F45" s="89">
        <f t="shared" si="2"/>
        <v>0.023805043399</v>
      </c>
      <c r="G45" s="89">
        <f t="shared" si="3"/>
        <v>0.023871013266</v>
      </c>
    </row>
    <row r="46" spans="1:7" ht="15">
      <c r="A46" s="92">
        <v>41</v>
      </c>
      <c r="B46" s="86">
        <v>0.02392631</v>
      </c>
      <c r="C46" s="86">
        <v>0.02399264</v>
      </c>
      <c r="D46" s="89">
        <f t="shared" si="0"/>
        <v>0.0241655731</v>
      </c>
      <c r="E46" s="89">
        <f t="shared" si="1"/>
        <v>0.0242325664</v>
      </c>
      <c r="F46" s="89">
        <f t="shared" si="2"/>
        <v>0.024407228831</v>
      </c>
      <c r="G46" s="89">
        <f t="shared" si="3"/>
        <v>0.024474892063999998</v>
      </c>
    </row>
    <row r="47" spans="1:7" ht="15">
      <c r="A47" s="92">
        <v>42</v>
      </c>
      <c r="B47" s="86">
        <v>0.02451698</v>
      </c>
      <c r="C47" s="86">
        <v>0.02458497</v>
      </c>
      <c r="D47" s="89">
        <f t="shared" si="0"/>
        <v>0.0247621498</v>
      </c>
      <c r="E47" s="89">
        <f t="shared" si="1"/>
        <v>0.0248308197</v>
      </c>
      <c r="F47" s="89">
        <f t="shared" si="2"/>
        <v>0.025009771298</v>
      </c>
      <c r="G47" s="89">
        <f t="shared" si="3"/>
        <v>0.025079127896999998</v>
      </c>
    </row>
    <row r="48" spans="1:7" ht="15">
      <c r="A48" s="92">
        <v>43</v>
      </c>
      <c r="B48" s="86">
        <v>0.02510798</v>
      </c>
      <c r="C48" s="86">
        <v>0.02517763</v>
      </c>
      <c r="D48" s="89">
        <f t="shared" si="0"/>
        <v>0.0253590598</v>
      </c>
      <c r="E48" s="89">
        <f t="shared" si="1"/>
        <v>0.0254294063</v>
      </c>
      <c r="F48" s="89">
        <f t="shared" si="2"/>
        <v>0.025612650398</v>
      </c>
      <c r="G48" s="89">
        <f t="shared" si="3"/>
        <v>0.025683700363</v>
      </c>
    </row>
    <row r="49" spans="1:7" ht="15">
      <c r="A49" s="92">
        <v>44</v>
      </c>
      <c r="B49" s="86">
        <v>0.02569933</v>
      </c>
      <c r="C49" s="86">
        <v>0.02577064</v>
      </c>
      <c r="D49" s="89">
        <f t="shared" si="0"/>
        <v>0.0259563233</v>
      </c>
      <c r="E49" s="89">
        <f t="shared" si="1"/>
        <v>0.0260283464</v>
      </c>
      <c r="F49" s="89">
        <f t="shared" si="2"/>
        <v>0.026215886533</v>
      </c>
      <c r="G49" s="89">
        <f t="shared" si="3"/>
        <v>0.026288629864</v>
      </c>
    </row>
    <row r="50" spans="1:7" ht="15">
      <c r="A50" s="92">
        <v>45</v>
      </c>
      <c r="B50" s="86">
        <v>0.02629102</v>
      </c>
      <c r="C50" s="86">
        <v>0.02636399</v>
      </c>
      <c r="D50" s="89">
        <f t="shared" si="0"/>
        <v>0.0265539302</v>
      </c>
      <c r="E50" s="89">
        <f t="shared" si="1"/>
        <v>0.0266276299</v>
      </c>
      <c r="F50" s="89">
        <f t="shared" si="2"/>
        <v>0.026819469502</v>
      </c>
      <c r="G50" s="89">
        <f t="shared" si="3"/>
        <v>0.026893906199000003</v>
      </c>
    </row>
    <row r="51" spans="1:7" ht="15">
      <c r="A51" s="92">
        <v>46</v>
      </c>
      <c r="B51" s="86">
        <v>0.02688305</v>
      </c>
      <c r="C51" s="86">
        <v>0.02695768</v>
      </c>
      <c r="D51" s="89">
        <f t="shared" si="0"/>
        <v>0.0271518805</v>
      </c>
      <c r="E51" s="89">
        <f t="shared" si="1"/>
        <v>0.027227256800000002</v>
      </c>
      <c r="F51" s="89">
        <f t="shared" si="2"/>
        <v>0.027423399305</v>
      </c>
      <c r="G51" s="89">
        <f t="shared" si="3"/>
        <v>0.027499529368000004</v>
      </c>
    </row>
    <row r="52" spans="1:7" ht="15">
      <c r="A52" s="92">
        <v>47</v>
      </c>
      <c r="B52" s="86">
        <v>0.02747542</v>
      </c>
      <c r="C52" s="86">
        <v>0.02755172</v>
      </c>
      <c r="D52" s="89">
        <f t="shared" si="0"/>
        <v>0.0277501742</v>
      </c>
      <c r="E52" s="89">
        <f t="shared" si="1"/>
        <v>0.027827237199999997</v>
      </c>
      <c r="F52" s="89">
        <f t="shared" si="2"/>
        <v>0.028027675942</v>
      </c>
      <c r="G52" s="89">
        <f t="shared" si="3"/>
        <v>0.028105509571999997</v>
      </c>
    </row>
    <row r="53" spans="1:7" ht="15">
      <c r="A53" s="92">
        <v>48</v>
      </c>
      <c r="B53" s="86">
        <v>0.02806813</v>
      </c>
      <c r="C53" s="86">
        <v>0.0281461</v>
      </c>
      <c r="D53" s="89">
        <f t="shared" si="0"/>
        <v>0.0283488113</v>
      </c>
      <c r="E53" s="89">
        <f t="shared" si="1"/>
        <v>0.028427561</v>
      </c>
      <c r="F53" s="89">
        <f t="shared" si="2"/>
        <v>0.028632299413</v>
      </c>
      <c r="G53" s="89">
        <f t="shared" si="3"/>
        <v>0.02871183661</v>
      </c>
    </row>
    <row r="54" spans="1:7" ht="15">
      <c r="A54" s="92">
        <v>49</v>
      </c>
      <c r="B54" s="86">
        <v>0.02866118</v>
      </c>
      <c r="C54" s="86">
        <v>0.02874083</v>
      </c>
      <c r="D54" s="89">
        <f t="shared" si="0"/>
        <v>0.0289477918</v>
      </c>
      <c r="E54" s="89">
        <f t="shared" si="1"/>
        <v>0.0290282383</v>
      </c>
      <c r="F54" s="89">
        <f t="shared" si="2"/>
        <v>0.029237269718</v>
      </c>
      <c r="G54" s="89">
        <f t="shared" si="3"/>
        <v>0.029318520682999998</v>
      </c>
    </row>
    <row r="55" spans="1:7" ht="15">
      <c r="A55" s="92">
        <v>50</v>
      </c>
      <c r="B55" s="86">
        <v>0.02925458</v>
      </c>
      <c r="C55" s="86">
        <v>0.02933589</v>
      </c>
      <c r="D55" s="89">
        <f t="shared" si="0"/>
        <v>0.029547125799999997</v>
      </c>
      <c r="E55" s="89">
        <f t="shared" si="1"/>
        <v>0.0296292489</v>
      </c>
      <c r="F55" s="89">
        <f t="shared" si="2"/>
        <v>0.029842597057999996</v>
      </c>
      <c r="G55" s="89">
        <f t="shared" si="3"/>
        <v>0.029925541389</v>
      </c>
    </row>
    <row r="56" spans="1:7" ht="15">
      <c r="A56" s="92">
        <v>51</v>
      </c>
      <c r="B56" s="86">
        <v>0.02984832</v>
      </c>
      <c r="C56" s="86">
        <v>0.02993131</v>
      </c>
      <c r="D56" s="89">
        <f t="shared" si="0"/>
        <v>0.030146803200000002</v>
      </c>
      <c r="E56" s="89">
        <f t="shared" si="1"/>
        <v>0.0302306231</v>
      </c>
      <c r="F56" s="89">
        <f t="shared" si="2"/>
        <v>0.030448271232</v>
      </c>
      <c r="G56" s="89">
        <f t="shared" si="3"/>
        <v>0.030532929331</v>
      </c>
    </row>
    <row r="57" spans="1:7" ht="15">
      <c r="A57" s="92">
        <v>52</v>
      </c>
      <c r="B57" s="86">
        <v>0.0304424</v>
      </c>
      <c r="C57" s="86">
        <v>0.03052706</v>
      </c>
      <c r="D57" s="89">
        <f t="shared" si="0"/>
        <v>0.030746824000000002</v>
      </c>
      <c r="E57" s="89">
        <f t="shared" si="1"/>
        <v>0.030832330600000003</v>
      </c>
      <c r="F57" s="89">
        <f t="shared" si="2"/>
        <v>0.031054292240000003</v>
      </c>
      <c r="G57" s="89">
        <f t="shared" si="3"/>
        <v>0.031140653906</v>
      </c>
    </row>
    <row r="58" spans="1:7" ht="15">
      <c r="A58" s="92">
        <v>53</v>
      </c>
      <c r="B58" s="86">
        <v>0.03103682</v>
      </c>
      <c r="C58" s="86">
        <v>0.03112317</v>
      </c>
      <c r="D58" s="89">
        <f t="shared" si="0"/>
        <v>0.0313471882</v>
      </c>
      <c r="E58" s="89">
        <f t="shared" si="1"/>
        <v>0.031434401699999996</v>
      </c>
      <c r="F58" s="89">
        <f t="shared" si="2"/>
        <v>0.031660660082</v>
      </c>
      <c r="G58" s="89">
        <f t="shared" si="3"/>
        <v>0.031748745716999996</v>
      </c>
    </row>
    <row r="59" spans="1:7" ht="15">
      <c r="A59" s="92">
        <v>54</v>
      </c>
      <c r="B59" s="86">
        <v>0.03163159</v>
      </c>
      <c r="C59" s="86">
        <v>0.03171961</v>
      </c>
      <c r="D59" s="89">
        <f t="shared" si="0"/>
        <v>0.031947905900000004</v>
      </c>
      <c r="E59" s="89">
        <f t="shared" si="1"/>
        <v>0.0320368061</v>
      </c>
      <c r="F59" s="89">
        <f t="shared" si="2"/>
        <v>0.032267384959</v>
      </c>
      <c r="G59" s="89">
        <f t="shared" si="3"/>
        <v>0.032357174161</v>
      </c>
    </row>
    <row r="60" spans="1:7" ht="15">
      <c r="A60" s="92">
        <v>55</v>
      </c>
      <c r="B60" s="86">
        <v>0.0322267</v>
      </c>
      <c r="C60" s="86">
        <v>0.03231641</v>
      </c>
      <c r="D60" s="89">
        <f t="shared" si="0"/>
        <v>0.032548967</v>
      </c>
      <c r="E60" s="89">
        <f t="shared" si="1"/>
        <v>0.0326395741</v>
      </c>
      <c r="F60" s="89">
        <f t="shared" si="2"/>
        <v>0.032874456669999996</v>
      </c>
      <c r="G60" s="89">
        <f t="shared" si="3"/>
        <v>0.032965969841</v>
      </c>
    </row>
    <row r="61" spans="1:7" ht="15">
      <c r="A61" s="92">
        <v>56</v>
      </c>
      <c r="B61" s="86">
        <v>0.03282216</v>
      </c>
      <c r="C61" s="86">
        <v>0.03291354</v>
      </c>
      <c r="D61" s="89">
        <f t="shared" si="0"/>
        <v>0.0331503816</v>
      </c>
      <c r="E61" s="89">
        <f t="shared" si="1"/>
        <v>0.0332426754</v>
      </c>
      <c r="F61" s="89">
        <f t="shared" si="2"/>
        <v>0.033481885416</v>
      </c>
      <c r="G61" s="89">
        <f t="shared" si="3"/>
        <v>0.033575102153999996</v>
      </c>
    </row>
    <row r="62" spans="1:7" ht="15">
      <c r="A62" s="92">
        <v>57</v>
      </c>
      <c r="B62" s="86">
        <v>0.03341795</v>
      </c>
      <c r="C62" s="86">
        <v>0.03351103</v>
      </c>
      <c r="D62" s="89">
        <f t="shared" si="0"/>
        <v>0.0337521295</v>
      </c>
      <c r="E62" s="89">
        <f t="shared" si="1"/>
        <v>0.033846140299999994</v>
      </c>
      <c r="F62" s="89">
        <f t="shared" si="2"/>
        <v>0.034089650794999996</v>
      </c>
      <c r="G62" s="89">
        <f t="shared" si="3"/>
        <v>0.034184601702999994</v>
      </c>
    </row>
    <row r="63" spans="1:7" ht="15">
      <c r="A63" s="92">
        <v>58</v>
      </c>
      <c r="B63" s="86">
        <v>0.03401409</v>
      </c>
      <c r="C63" s="86">
        <v>0.03410885</v>
      </c>
      <c r="D63" s="89">
        <f t="shared" si="0"/>
        <v>0.0343542309</v>
      </c>
      <c r="E63" s="89">
        <f t="shared" si="1"/>
        <v>0.034449938500000006</v>
      </c>
      <c r="F63" s="89">
        <f t="shared" si="2"/>
        <v>0.034697773209</v>
      </c>
      <c r="G63" s="89">
        <f t="shared" si="3"/>
        <v>0.03479443788500001</v>
      </c>
    </row>
    <row r="64" spans="1:7" ht="15">
      <c r="A64" s="92">
        <v>59</v>
      </c>
      <c r="B64" s="86">
        <v>0.03461058</v>
      </c>
      <c r="C64" s="86">
        <v>0.03470703</v>
      </c>
      <c r="D64" s="89">
        <f t="shared" si="0"/>
        <v>0.034956685800000005</v>
      </c>
      <c r="E64" s="89">
        <f t="shared" si="1"/>
        <v>0.0350541003</v>
      </c>
      <c r="F64" s="89">
        <f t="shared" si="2"/>
        <v>0.035306252658000005</v>
      </c>
      <c r="G64" s="89">
        <f t="shared" si="3"/>
        <v>0.035404641303</v>
      </c>
    </row>
    <row r="65" spans="1:7" ht="15">
      <c r="A65" s="92">
        <v>60</v>
      </c>
      <c r="B65" s="86">
        <v>0.03520741</v>
      </c>
      <c r="C65" s="86">
        <v>0.03530555</v>
      </c>
      <c r="D65" s="89">
        <f t="shared" si="0"/>
        <v>0.035559484100000004</v>
      </c>
      <c r="E65" s="89">
        <f t="shared" si="1"/>
        <v>0.035658605499999996</v>
      </c>
      <c r="F65" s="89">
        <f t="shared" si="2"/>
        <v>0.035915078941</v>
      </c>
      <c r="G65" s="89">
        <f t="shared" si="3"/>
        <v>0.03601519155499999</v>
      </c>
    </row>
    <row r="66" spans="1:7" ht="15">
      <c r="A66" s="92">
        <v>61</v>
      </c>
      <c r="B66" s="86">
        <v>0.03580458</v>
      </c>
      <c r="C66" s="86">
        <v>0.03590441</v>
      </c>
      <c r="D66" s="89">
        <f t="shared" si="0"/>
        <v>0.0361626258</v>
      </c>
      <c r="E66" s="89">
        <f t="shared" si="1"/>
        <v>0.036263454099999995</v>
      </c>
      <c r="F66" s="89">
        <f t="shared" si="2"/>
        <v>0.036524252058</v>
      </c>
      <c r="G66" s="89">
        <f t="shared" si="3"/>
        <v>0.036626088641</v>
      </c>
    </row>
    <row r="67" spans="1:7" ht="15">
      <c r="A67" s="92">
        <v>62</v>
      </c>
      <c r="B67" s="86">
        <v>0.0364021</v>
      </c>
      <c r="C67" s="86">
        <v>0.03650363</v>
      </c>
      <c r="D67" s="89">
        <f t="shared" si="0"/>
        <v>0.036766121</v>
      </c>
      <c r="E67" s="89">
        <f t="shared" si="1"/>
        <v>0.036868666300000005</v>
      </c>
      <c r="F67" s="89">
        <f t="shared" si="2"/>
        <v>0.03713378221</v>
      </c>
      <c r="G67" s="89">
        <f t="shared" si="3"/>
        <v>0.03723735296300001</v>
      </c>
    </row>
    <row r="68" spans="1:7" ht="15">
      <c r="A68" s="92">
        <v>63</v>
      </c>
      <c r="B68" s="86">
        <v>0.03699996</v>
      </c>
      <c r="C68" s="86">
        <v>0.03710319</v>
      </c>
      <c r="D68" s="89">
        <f t="shared" si="0"/>
        <v>0.037369959599999995</v>
      </c>
      <c r="E68" s="89">
        <f t="shared" si="1"/>
        <v>0.0374742219</v>
      </c>
      <c r="F68" s="89">
        <f t="shared" si="2"/>
        <v>0.03774365919599999</v>
      </c>
      <c r="G68" s="89">
        <f t="shared" si="3"/>
        <v>0.037848964119</v>
      </c>
    </row>
    <row r="69" spans="1:7" ht="15">
      <c r="A69" s="92">
        <v>64</v>
      </c>
      <c r="B69" s="86">
        <v>0.03759816</v>
      </c>
      <c r="C69" s="86">
        <v>0.03770309</v>
      </c>
      <c r="D69" s="89">
        <f t="shared" si="0"/>
        <v>0.0379741416</v>
      </c>
      <c r="E69" s="89">
        <f t="shared" si="1"/>
        <v>0.0380801209</v>
      </c>
      <c r="F69" s="89">
        <f t="shared" si="2"/>
        <v>0.038353883016</v>
      </c>
      <c r="G69" s="89">
        <f t="shared" si="3"/>
        <v>0.038460922109</v>
      </c>
    </row>
    <row r="70" spans="1:7" ht="15">
      <c r="A70" s="92">
        <v>65</v>
      </c>
      <c r="B70" s="86">
        <v>0.03819672</v>
      </c>
      <c r="C70" s="86">
        <v>0.03830334</v>
      </c>
      <c r="D70" s="89">
        <f t="shared" si="0"/>
        <v>0.0385786872</v>
      </c>
      <c r="E70" s="89">
        <f t="shared" si="1"/>
        <v>0.0386863734</v>
      </c>
      <c r="F70" s="89">
        <f t="shared" si="2"/>
        <v>0.038964474072</v>
      </c>
      <c r="G70" s="89">
        <f t="shared" si="3"/>
        <v>0.039073237134</v>
      </c>
    </row>
    <row r="71" spans="1:7" ht="15">
      <c r="A71" s="92">
        <v>66</v>
      </c>
      <c r="B71" s="86">
        <v>0.03879561</v>
      </c>
      <c r="C71" s="86">
        <v>0.03890394</v>
      </c>
      <c r="D71" s="89">
        <f aca="true" t="shared" si="4" ref="D71:D134">B71*1%+B71</f>
        <v>0.039183566100000004</v>
      </c>
      <c r="E71" s="89">
        <f aca="true" t="shared" si="5" ref="E71:E134">C71*1%+C71</f>
        <v>0.0392929794</v>
      </c>
      <c r="F71" s="89">
        <f aca="true" t="shared" si="6" ref="F71:F134">D71*1%+D71</f>
        <v>0.039575401761</v>
      </c>
      <c r="G71" s="89">
        <f aca="true" t="shared" si="7" ref="G71:G134">E71*1%+E71</f>
        <v>0.039685909193999995</v>
      </c>
    </row>
    <row r="72" spans="1:7" ht="15">
      <c r="A72" s="92">
        <v>67</v>
      </c>
      <c r="B72" s="86">
        <v>0.03939486</v>
      </c>
      <c r="C72" s="86">
        <v>0.03950489</v>
      </c>
      <c r="D72" s="89">
        <f t="shared" si="4"/>
        <v>0.039788808599999996</v>
      </c>
      <c r="E72" s="89">
        <f t="shared" si="5"/>
        <v>0.0398999389</v>
      </c>
      <c r="F72" s="89">
        <f t="shared" si="6"/>
        <v>0.040186696685999994</v>
      </c>
      <c r="G72" s="89">
        <f t="shared" si="7"/>
        <v>0.040298938289000004</v>
      </c>
    </row>
    <row r="73" spans="1:7" ht="15">
      <c r="A73" s="92">
        <v>68</v>
      </c>
      <c r="B73" s="86">
        <v>0.03999444</v>
      </c>
      <c r="C73" s="86">
        <v>0.04010619</v>
      </c>
      <c r="D73" s="89">
        <f t="shared" si="4"/>
        <v>0.0403943844</v>
      </c>
      <c r="E73" s="89">
        <f t="shared" si="5"/>
        <v>0.0405072519</v>
      </c>
      <c r="F73" s="89">
        <f t="shared" si="6"/>
        <v>0.040798328243999996</v>
      </c>
      <c r="G73" s="89">
        <f t="shared" si="7"/>
        <v>0.040912324419</v>
      </c>
    </row>
    <row r="74" spans="1:7" ht="15">
      <c r="A74" s="92">
        <v>69</v>
      </c>
      <c r="B74" s="86">
        <v>0.04059438</v>
      </c>
      <c r="C74" s="86">
        <v>0.04070783</v>
      </c>
      <c r="D74" s="89">
        <f t="shared" si="4"/>
        <v>0.0410003238</v>
      </c>
      <c r="E74" s="89">
        <f t="shared" si="5"/>
        <v>0.0411149083</v>
      </c>
      <c r="F74" s="89">
        <f t="shared" si="6"/>
        <v>0.041410327038</v>
      </c>
      <c r="G74" s="89">
        <f t="shared" si="7"/>
        <v>0.041526057383000005</v>
      </c>
    </row>
    <row r="75" spans="1:7" ht="15">
      <c r="A75" s="92">
        <v>70</v>
      </c>
      <c r="B75" s="86">
        <v>0.04119466</v>
      </c>
      <c r="C75" s="86">
        <v>0.04130982</v>
      </c>
      <c r="D75" s="89">
        <f t="shared" si="4"/>
        <v>0.0416066066</v>
      </c>
      <c r="E75" s="89">
        <f t="shared" si="5"/>
        <v>0.0417229182</v>
      </c>
      <c r="F75" s="89">
        <f t="shared" si="6"/>
        <v>0.042022672665999995</v>
      </c>
      <c r="G75" s="89">
        <f t="shared" si="7"/>
        <v>0.042140147382000004</v>
      </c>
    </row>
    <row r="76" spans="1:7" ht="15">
      <c r="A76" s="92">
        <v>71</v>
      </c>
      <c r="B76" s="86">
        <v>0.04179529</v>
      </c>
      <c r="C76" s="86">
        <v>0.04191216</v>
      </c>
      <c r="D76" s="89">
        <f t="shared" si="4"/>
        <v>0.042213242899999996</v>
      </c>
      <c r="E76" s="89">
        <f t="shared" si="5"/>
        <v>0.0423312816</v>
      </c>
      <c r="F76" s="89">
        <f t="shared" si="6"/>
        <v>0.042635375329</v>
      </c>
      <c r="G76" s="89">
        <f t="shared" si="7"/>
        <v>0.042754594416</v>
      </c>
    </row>
    <row r="77" spans="1:7" ht="15">
      <c r="A77" s="92">
        <v>72</v>
      </c>
      <c r="B77" s="86">
        <v>0.04239626</v>
      </c>
      <c r="C77" s="86">
        <v>0.04251485</v>
      </c>
      <c r="D77" s="89">
        <f t="shared" si="4"/>
        <v>0.0428202226</v>
      </c>
      <c r="E77" s="89">
        <f t="shared" si="5"/>
        <v>0.0429399985</v>
      </c>
      <c r="F77" s="89">
        <f t="shared" si="6"/>
        <v>0.043248424826</v>
      </c>
      <c r="G77" s="89">
        <f t="shared" si="7"/>
        <v>0.043369398485</v>
      </c>
    </row>
    <row r="78" spans="1:7" ht="15">
      <c r="A78" s="92">
        <v>73</v>
      </c>
      <c r="B78" s="86">
        <v>0.04299758</v>
      </c>
      <c r="C78" s="86">
        <v>0.04311788</v>
      </c>
      <c r="D78" s="89">
        <f t="shared" si="4"/>
        <v>0.0434275558</v>
      </c>
      <c r="E78" s="89">
        <f t="shared" si="5"/>
        <v>0.0435490588</v>
      </c>
      <c r="F78" s="89">
        <f t="shared" si="6"/>
        <v>0.043861831358</v>
      </c>
      <c r="G78" s="89">
        <f t="shared" si="7"/>
        <v>0.043984549388</v>
      </c>
    </row>
    <row r="79" spans="1:7" ht="15">
      <c r="A79" s="92">
        <v>74</v>
      </c>
      <c r="B79" s="86">
        <v>0.04359925</v>
      </c>
      <c r="C79" s="86">
        <v>0.04372127</v>
      </c>
      <c r="D79" s="89">
        <f t="shared" si="4"/>
        <v>0.0440352425</v>
      </c>
      <c r="E79" s="89">
        <f t="shared" si="5"/>
        <v>0.0441584827</v>
      </c>
      <c r="F79" s="89">
        <f t="shared" si="6"/>
        <v>0.044475594925</v>
      </c>
      <c r="G79" s="89">
        <f t="shared" si="7"/>
        <v>0.044600067527</v>
      </c>
    </row>
    <row r="80" spans="1:7" ht="15">
      <c r="A80" s="92">
        <v>75</v>
      </c>
      <c r="B80" s="86">
        <v>0.04420126</v>
      </c>
      <c r="C80" s="86">
        <v>0.044325</v>
      </c>
      <c r="D80" s="89">
        <f t="shared" si="4"/>
        <v>0.0446432726</v>
      </c>
      <c r="E80" s="89">
        <f t="shared" si="5"/>
        <v>0.04476825</v>
      </c>
      <c r="F80" s="89">
        <f t="shared" si="6"/>
        <v>0.045089705326</v>
      </c>
      <c r="G80" s="89">
        <f t="shared" si="7"/>
        <v>0.0452159325</v>
      </c>
    </row>
    <row r="81" spans="1:7" ht="15">
      <c r="A81" s="92">
        <v>76</v>
      </c>
      <c r="B81" s="86">
        <v>0.04480362</v>
      </c>
      <c r="C81" s="86">
        <v>0.04492909</v>
      </c>
      <c r="D81" s="89">
        <f t="shared" si="4"/>
        <v>0.045251656200000004</v>
      </c>
      <c r="E81" s="89">
        <f t="shared" si="5"/>
        <v>0.0453783809</v>
      </c>
      <c r="F81" s="89">
        <f t="shared" si="6"/>
        <v>0.045704172762000006</v>
      </c>
      <c r="G81" s="89">
        <f t="shared" si="7"/>
        <v>0.045832164709</v>
      </c>
    </row>
    <row r="82" spans="1:7" ht="15">
      <c r="A82" s="92">
        <v>77</v>
      </c>
      <c r="B82" s="86">
        <v>0.04540633</v>
      </c>
      <c r="C82" s="86">
        <v>0.04553352</v>
      </c>
      <c r="D82" s="89">
        <f t="shared" si="4"/>
        <v>0.0458603933</v>
      </c>
      <c r="E82" s="89">
        <f t="shared" si="5"/>
        <v>0.0459888552</v>
      </c>
      <c r="F82" s="89">
        <f t="shared" si="6"/>
        <v>0.046318997233</v>
      </c>
      <c r="G82" s="89">
        <f t="shared" si="7"/>
        <v>0.046448743752</v>
      </c>
    </row>
    <row r="83" spans="1:7" ht="15">
      <c r="A83" s="92">
        <v>78</v>
      </c>
      <c r="B83" s="86">
        <v>0.04600939</v>
      </c>
      <c r="C83" s="86">
        <v>0.0461383</v>
      </c>
      <c r="D83" s="89">
        <f t="shared" si="4"/>
        <v>0.0464694839</v>
      </c>
      <c r="E83" s="89">
        <f t="shared" si="5"/>
        <v>0.046599683</v>
      </c>
      <c r="F83" s="89">
        <f t="shared" si="6"/>
        <v>0.046934178739</v>
      </c>
      <c r="G83" s="89">
        <f t="shared" si="7"/>
        <v>0.047065679830000005</v>
      </c>
    </row>
    <row r="84" spans="1:7" ht="15">
      <c r="A84" s="92">
        <v>79</v>
      </c>
      <c r="B84" s="86">
        <v>0.04661279</v>
      </c>
      <c r="C84" s="86">
        <v>0.04674343</v>
      </c>
      <c r="D84" s="89">
        <f t="shared" si="4"/>
        <v>0.0470789179</v>
      </c>
      <c r="E84" s="89">
        <f t="shared" si="5"/>
        <v>0.0472108643</v>
      </c>
      <c r="F84" s="89">
        <f t="shared" si="6"/>
        <v>0.047549707079000005</v>
      </c>
      <c r="G84" s="89">
        <f t="shared" si="7"/>
        <v>0.047682972943</v>
      </c>
    </row>
    <row r="85" spans="1:7" ht="15">
      <c r="A85" s="92">
        <v>80</v>
      </c>
      <c r="B85" s="86">
        <v>0.04721654</v>
      </c>
      <c r="C85" s="86">
        <v>0.04734892</v>
      </c>
      <c r="D85" s="89">
        <f t="shared" si="4"/>
        <v>0.0476887054</v>
      </c>
      <c r="E85" s="89">
        <f t="shared" si="5"/>
        <v>0.047822409200000006</v>
      </c>
      <c r="F85" s="89">
        <f t="shared" si="6"/>
        <v>0.048165592454000004</v>
      </c>
      <c r="G85" s="89">
        <f t="shared" si="7"/>
        <v>0.048300633292</v>
      </c>
    </row>
    <row r="86" spans="1:7" ht="15">
      <c r="A86" s="92">
        <v>81</v>
      </c>
      <c r="B86" s="86">
        <v>0.04782064</v>
      </c>
      <c r="C86" s="86">
        <v>0.04795475</v>
      </c>
      <c r="D86" s="89">
        <f t="shared" si="4"/>
        <v>0.0482988464</v>
      </c>
      <c r="E86" s="89">
        <f t="shared" si="5"/>
        <v>0.048434297499999994</v>
      </c>
      <c r="F86" s="89">
        <f t="shared" si="6"/>
        <v>0.048781834864</v>
      </c>
      <c r="G86" s="89">
        <f t="shared" si="7"/>
        <v>0.048918640475</v>
      </c>
    </row>
    <row r="87" spans="1:7" ht="15">
      <c r="A87" s="92">
        <v>82</v>
      </c>
      <c r="B87" s="86">
        <v>0.04842509</v>
      </c>
      <c r="C87" s="86">
        <v>0.04856093</v>
      </c>
      <c r="D87" s="89">
        <f t="shared" si="4"/>
        <v>0.048909340899999994</v>
      </c>
      <c r="E87" s="89">
        <f t="shared" si="5"/>
        <v>0.049046539300000004</v>
      </c>
      <c r="F87" s="89">
        <f t="shared" si="6"/>
        <v>0.04939843430899999</v>
      </c>
      <c r="G87" s="89">
        <f t="shared" si="7"/>
        <v>0.04953700469300001</v>
      </c>
    </row>
    <row r="88" spans="1:7" ht="15">
      <c r="A88" s="92">
        <v>83</v>
      </c>
      <c r="B88" s="86">
        <v>0.04902989</v>
      </c>
      <c r="C88" s="86">
        <v>0.04916747</v>
      </c>
      <c r="D88" s="89">
        <f t="shared" si="4"/>
        <v>0.0495201889</v>
      </c>
      <c r="E88" s="89">
        <f t="shared" si="5"/>
        <v>0.0496591447</v>
      </c>
      <c r="F88" s="89">
        <f t="shared" si="6"/>
        <v>0.050015390789</v>
      </c>
      <c r="G88" s="89">
        <f t="shared" si="7"/>
        <v>0.050155736146999995</v>
      </c>
    </row>
    <row r="89" spans="1:7" ht="15">
      <c r="A89" s="92">
        <v>84</v>
      </c>
      <c r="B89" s="86">
        <v>0.04963503</v>
      </c>
      <c r="C89" s="86">
        <v>0.04977435</v>
      </c>
      <c r="D89" s="89">
        <f t="shared" si="4"/>
        <v>0.05013138029999999</v>
      </c>
      <c r="E89" s="89">
        <f t="shared" si="5"/>
        <v>0.050272093500000004</v>
      </c>
      <c r="F89" s="89">
        <f t="shared" si="6"/>
        <v>0.050632694102999996</v>
      </c>
      <c r="G89" s="89">
        <f t="shared" si="7"/>
        <v>0.050774814435</v>
      </c>
    </row>
    <row r="90" spans="1:7" ht="15">
      <c r="A90" s="92">
        <v>85</v>
      </c>
      <c r="B90" s="86">
        <v>0.05024053</v>
      </c>
      <c r="C90" s="86">
        <v>0.05038159</v>
      </c>
      <c r="D90" s="89">
        <f t="shared" si="4"/>
        <v>0.0507429353</v>
      </c>
      <c r="E90" s="89">
        <f t="shared" si="5"/>
        <v>0.0508854059</v>
      </c>
      <c r="F90" s="89">
        <f t="shared" si="6"/>
        <v>0.051250364653</v>
      </c>
      <c r="G90" s="89">
        <f t="shared" si="7"/>
        <v>0.051394259959</v>
      </c>
    </row>
    <row r="91" spans="1:7" ht="15">
      <c r="A91" s="92">
        <v>86</v>
      </c>
      <c r="B91" s="86">
        <v>0.05084638</v>
      </c>
      <c r="C91" s="86">
        <v>0.05098917</v>
      </c>
      <c r="D91" s="89">
        <f t="shared" si="4"/>
        <v>0.051354843799999994</v>
      </c>
      <c r="E91" s="89">
        <f t="shared" si="5"/>
        <v>0.0514990617</v>
      </c>
      <c r="F91" s="89">
        <f t="shared" si="6"/>
        <v>0.051868392237999994</v>
      </c>
      <c r="G91" s="89">
        <f t="shared" si="7"/>
        <v>0.052014052317</v>
      </c>
    </row>
    <row r="92" spans="1:7" ht="15">
      <c r="A92" s="92">
        <v>87</v>
      </c>
      <c r="B92" s="86">
        <v>0.05145257</v>
      </c>
      <c r="C92" s="86">
        <v>0.05159711</v>
      </c>
      <c r="D92" s="89">
        <f t="shared" si="4"/>
        <v>0.0519670957</v>
      </c>
      <c r="E92" s="89">
        <f t="shared" si="5"/>
        <v>0.0521130811</v>
      </c>
      <c r="F92" s="89">
        <f t="shared" si="6"/>
        <v>0.052486766657</v>
      </c>
      <c r="G92" s="89">
        <f t="shared" si="7"/>
        <v>0.052634211911</v>
      </c>
    </row>
    <row r="93" spans="1:7" ht="15">
      <c r="A93" s="92">
        <v>88</v>
      </c>
      <c r="B93" s="86">
        <v>0.05205911</v>
      </c>
      <c r="C93" s="86">
        <v>0.0522054</v>
      </c>
      <c r="D93" s="89">
        <f t="shared" si="4"/>
        <v>0.0525797011</v>
      </c>
      <c r="E93" s="89">
        <f t="shared" si="5"/>
        <v>0.052727454</v>
      </c>
      <c r="F93" s="89">
        <f t="shared" si="6"/>
        <v>0.053105498111</v>
      </c>
      <c r="G93" s="89">
        <f t="shared" si="7"/>
        <v>0.05325472854</v>
      </c>
    </row>
    <row r="94" spans="1:7" ht="15">
      <c r="A94" s="92">
        <v>89</v>
      </c>
      <c r="B94" s="86">
        <v>0.05266601</v>
      </c>
      <c r="C94" s="86">
        <v>0.05281404</v>
      </c>
      <c r="D94" s="89">
        <f t="shared" si="4"/>
        <v>0.0531926701</v>
      </c>
      <c r="E94" s="89">
        <f t="shared" si="5"/>
        <v>0.0533421804</v>
      </c>
      <c r="F94" s="89">
        <f t="shared" si="6"/>
        <v>0.053724596801</v>
      </c>
      <c r="G94" s="89">
        <f t="shared" si="7"/>
        <v>0.053875602204</v>
      </c>
    </row>
    <row r="95" spans="1:7" ht="15">
      <c r="A95" s="92">
        <v>90</v>
      </c>
      <c r="B95" s="86">
        <v>0.05327325</v>
      </c>
      <c r="C95" s="86">
        <v>0.05342304</v>
      </c>
      <c r="D95" s="89">
        <f t="shared" si="4"/>
        <v>0.0538059825</v>
      </c>
      <c r="E95" s="89">
        <f t="shared" si="5"/>
        <v>0.0539572704</v>
      </c>
      <c r="F95" s="89">
        <f t="shared" si="6"/>
        <v>0.054344042325</v>
      </c>
      <c r="G95" s="89">
        <f t="shared" si="7"/>
        <v>0.054496843104</v>
      </c>
    </row>
    <row r="96" spans="1:7" ht="15">
      <c r="A96" s="92">
        <v>91</v>
      </c>
      <c r="B96" s="86">
        <v>0.05388085</v>
      </c>
      <c r="C96" s="86">
        <v>0.05403238</v>
      </c>
      <c r="D96" s="89">
        <f t="shared" si="4"/>
        <v>0.0544196585</v>
      </c>
      <c r="E96" s="89">
        <f t="shared" si="5"/>
        <v>0.0545727038</v>
      </c>
      <c r="F96" s="89">
        <f t="shared" si="6"/>
        <v>0.054963855085</v>
      </c>
      <c r="G96" s="89">
        <f t="shared" si="7"/>
        <v>0.055118430838</v>
      </c>
    </row>
    <row r="97" spans="1:7" ht="15">
      <c r="A97" s="92">
        <v>92</v>
      </c>
      <c r="B97" s="86">
        <v>0.05448879</v>
      </c>
      <c r="C97" s="86">
        <v>0.05464208</v>
      </c>
      <c r="D97" s="89">
        <f t="shared" si="4"/>
        <v>0.0550336779</v>
      </c>
      <c r="E97" s="89">
        <f t="shared" si="5"/>
        <v>0.055188500800000005</v>
      </c>
      <c r="F97" s="89">
        <f t="shared" si="6"/>
        <v>0.055584014679</v>
      </c>
      <c r="G97" s="89">
        <f t="shared" si="7"/>
        <v>0.055740385808000004</v>
      </c>
    </row>
    <row r="98" spans="1:7" ht="15">
      <c r="A98" s="92">
        <v>93</v>
      </c>
      <c r="B98" s="86">
        <v>0.05509709</v>
      </c>
      <c r="C98" s="86">
        <v>0.05525213</v>
      </c>
      <c r="D98" s="89">
        <f t="shared" si="4"/>
        <v>0.055648060900000004</v>
      </c>
      <c r="E98" s="89">
        <f t="shared" si="5"/>
        <v>0.0558046513</v>
      </c>
      <c r="F98" s="89">
        <f t="shared" si="6"/>
        <v>0.056204541509000006</v>
      </c>
      <c r="G98" s="89">
        <f t="shared" si="7"/>
        <v>0.056362697813000004</v>
      </c>
    </row>
    <row r="99" spans="1:7" ht="15">
      <c r="A99" s="92">
        <v>94</v>
      </c>
      <c r="B99" s="86">
        <v>0.05570573</v>
      </c>
      <c r="C99" s="86">
        <v>0.05586254</v>
      </c>
      <c r="D99" s="89">
        <f t="shared" si="4"/>
        <v>0.0562627873</v>
      </c>
      <c r="E99" s="89">
        <f t="shared" si="5"/>
        <v>0.0564211654</v>
      </c>
      <c r="F99" s="89">
        <f t="shared" si="6"/>
        <v>0.056825415173</v>
      </c>
      <c r="G99" s="89">
        <f t="shared" si="7"/>
        <v>0.056985377054</v>
      </c>
    </row>
    <row r="100" spans="1:7" ht="15">
      <c r="A100" s="92">
        <v>95</v>
      </c>
      <c r="B100" s="86">
        <v>0.05631473</v>
      </c>
      <c r="C100" s="86">
        <v>0.05647329</v>
      </c>
      <c r="D100" s="89">
        <f t="shared" si="4"/>
        <v>0.0568778773</v>
      </c>
      <c r="E100" s="89">
        <f t="shared" si="5"/>
        <v>0.057038022900000006</v>
      </c>
      <c r="F100" s="89">
        <f t="shared" si="6"/>
        <v>0.057446656073</v>
      </c>
      <c r="G100" s="89">
        <f t="shared" si="7"/>
        <v>0.05760840312900001</v>
      </c>
    </row>
    <row r="101" spans="1:7" ht="15">
      <c r="A101" s="92">
        <v>96</v>
      </c>
      <c r="B101" s="86">
        <v>0.05692408</v>
      </c>
      <c r="C101" s="86">
        <v>0.0570844</v>
      </c>
      <c r="D101" s="89">
        <f t="shared" si="4"/>
        <v>0.057493320800000004</v>
      </c>
      <c r="E101" s="89">
        <f t="shared" si="5"/>
        <v>0.057655244</v>
      </c>
      <c r="F101" s="89">
        <f t="shared" si="6"/>
        <v>0.058068254008</v>
      </c>
      <c r="G101" s="89">
        <f t="shared" si="7"/>
        <v>0.058231796440000004</v>
      </c>
    </row>
    <row r="102" spans="1:7" ht="15">
      <c r="A102" s="92">
        <v>97</v>
      </c>
      <c r="B102" s="86">
        <v>0.05753378</v>
      </c>
      <c r="C102" s="86">
        <v>0.05769587</v>
      </c>
      <c r="D102" s="89">
        <f t="shared" si="4"/>
        <v>0.0581091178</v>
      </c>
      <c r="E102" s="89">
        <f t="shared" si="5"/>
        <v>0.0582728287</v>
      </c>
      <c r="F102" s="89">
        <f t="shared" si="6"/>
        <v>0.058690208978</v>
      </c>
      <c r="G102" s="89">
        <f t="shared" si="7"/>
        <v>0.058855556987</v>
      </c>
    </row>
    <row r="103" spans="1:7" ht="15">
      <c r="A103" s="92">
        <v>98</v>
      </c>
      <c r="B103" s="86">
        <v>0.05814383</v>
      </c>
      <c r="C103" s="86">
        <v>0.05830769</v>
      </c>
      <c r="D103" s="89">
        <f t="shared" si="4"/>
        <v>0.0587252683</v>
      </c>
      <c r="E103" s="89">
        <f t="shared" si="5"/>
        <v>0.0588907669</v>
      </c>
      <c r="F103" s="89">
        <f t="shared" si="6"/>
        <v>0.059312520983</v>
      </c>
      <c r="G103" s="89">
        <f t="shared" si="7"/>
        <v>0.059479674569</v>
      </c>
    </row>
    <row r="104" spans="1:7" ht="15">
      <c r="A104" s="92">
        <v>99</v>
      </c>
      <c r="B104" s="86">
        <v>0.05875424</v>
      </c>
      <c r="C104" s="86">
        <v>0.05891986</v>
      </c>
      <c r="D104" s="89">
        <f t="shared" si="4"/>
        <v>0.0593417824</v>
      </c>
      <c r="E104" s="89">
        <f t="shared" si="5"/>
        <v>0.0595090586</v>
      </c>
      <c r="F104" s="89">
        <f t="shared" si="6"/>
        <v>0.059935200224</v>
      </c>
      <c r="G104" s="89">
        <f t="shared" si="7"/>
        <v>0.060104149185999996</v>
      </c>
    </row>
    <row r="105" spans="1:7" ht="15">
      <c r="A105" s="92">
        <v>100</v>
      </c>
      <c r="B105" s="86">
        <v>0.05936499</v>
      </c>
      <c r="C105" s="86">
        <v>0.05953238</v>
      </c>
      <c r="D105" s="89">
        <f t="shared" si="4"/>
        <v>0.0599586399</v>
      </c>
      <c r="E105" s="89">
        <f t="shared" si="5"/>
        <v>0.0601277038</v>
      </c>
      <c r="F105" s="89">
        <f t="shared" si="6"/>
        <v>0.060558226299</v>
      </c>
      <c r="G105" s="89">
        <f t="shared" si="7"/>
        <v>0.060728980838000005</v>
      </c>
    </row>
    <row r="106" spans="1:7" ht="15">
      <c r="A106" s="92">
        <v>101</v>
      </c>
      <c r="B106" s="86">
        <v>0.0599761</v>
      </c>
      <c r="C106" s="86">
        <v>0.06014526</v>
      </c>
      <c r="D106" s="89">
        <f t="shared" si="4"/>
        <v>0.060575860999999995</v>
      </c>
      <c r="E106" s="89">
        <f t="shared" si="5"/>
        <v>0.0607467126</v>
      </c>
      <c r="F106" s="89">
        <f t="shared" si="6"/>
        <v>0.061181619609999995</v>
      </c>
      <c r="G106" s="89">
        <f t="shared" si="7"/>
        <v>0.061354179726000005</v>
      </c>
    </row>
    <row r="107" spans="1:7" ht="15">
      <c r="A107" s="92">
        <v>102</v>
      </c>
      <c r="B107" s="86">
        <v>0.06058756</v>
      </c>
      <c r="C107" s="86">
        <v>0.0607585</v>
      </c>
      <c r="D107" s="89">
        <f t="shared" si="4"/>
        <v>0.0611934356</v>
      </c>
      <c r="E107" s="89">
        <f t="shared" si="5"/>
        <v>0.061366085</v>
      </c>
      <c r="F107" s="89">
        <f t="shared" si="6"/>
        <v>0.061805369956</v>
      </c>
      <c r="G107" s="89">
        <f t="shared" si="7"/>
        <v>0.061979745850000004</v>
      </c>
    </row>
    <row r="108" spans="1:7" ht="15">
      <c r="A108" s="92">
        <v>103</v>
      </c>
      <c r="B108" s="86">
        <v>0.06119937</v>
      </c>
      <c r="C108" s="86">
        <v>0.06137209</v>
      </c>
      <c r="D108" s="89">
        <f t="shared" si="4"/>
        <v>0.061811363700000004</v>
      </c>
      <c r="E108" s="89">
        <f t="shared" si="5"/>
        <v>0.0619858109</v>
      </c>
      <c r="F108" s="89">
        <f t="shared" si="6"/>
        <v>0.062429477337</v>
      </c>
      <c r="G108" s="89">
        <f t="shared" si="7"/>
        <v>0.062605669009</v>
      </c>
    </row>
    <row r="109" spans="1:7" ht="15">
      <c r="A109" s="92">
        <v>104</v>
      </c>
      <c r="B109" s="86">
        <v>0.06181154</v>
      </c>
      <c r="C109" s="86">
        <v>0.06198603</v>
      </c>
      <c r="D109" s="89">
        <f t="shared" si="4"/>
        <v>0.0624296554</v>
      </c>
      <c r="E109" s="89">
        <f t="shared" si="5"/>
        <v>0.0626058903</v>
      </c>
      <c r="F109" s="89">
        <f t="shared" si="6"/>
        <v>0.063053951954</v>
      </c>
      <c r="G109" s="89">
        <f t="shared" si="7"/>
        <v>0.06323194920299999</v>
      </c>
    </row>
    <row r="110" spans="1:7" ht="15">
      <c r="A110" s="92">
        <v>105</v>
      </c>
      <c r="B110" s="86">
        <v>0.06242406</v>
      </c>
      <c r="C110" s="86">
        <v>0.06260033</v>
      </c>
      <c r="D110" s="89">
        <f t="shared" si="4"/>
        <v>0.06304830060000001</v>
      </c>
      <c r="E110" s="89">
        <f t="shared" si="5"/>
        <v>0.06322633329999999</v>
      </c>
      <c r="F110" s="89">
        <f t="shared" si="6"/>
        <v>0.063678783606</v>
      </c>
      <c r="G110" s="89">
        <f t="shared" si="7"/>
        <v>0.06385859663299999</v>
      </c>
    </row>
    <row r="111" spans="1:7" ht="15">
      <c r="A111" s="92">
        <v>106</v>
      </c>
      <c r="B111" s="86">
        <v>0.06303693</v>
      </c>
      <c r="C111" s="86">
        <v>0.06321499</v>
      </c>
      <c r="D111" s="89">
        <f t="shared" si="4"/>
        <v>0.06366729930000001</v>
      </c>
      <c r="E111" s="89">
        <f t="shared" si="5"/>
        <v>0.0638471399</v>
      </c>
      <c r="F111" s="89">
        <f t="shared" si="6"/>
        <v>0.06430397229300001</v>
      </c>
      <c r="G111" s="89">
        <f t="shared" si="7"/>
        <v>0.064485611299</v>
      </c>
    </row>
    <row r="112" spans="1:7" ht="15">
      <c r="A112" s="92">
        <v>107</v>
      </c>
      <c r="B112" s="86">
        <v>0.06365016</v>
      </c>
      <c r="C112" s="86">
        <v>0.06383</v>
      </c>
      <c r="D112" s="89">
        <f t="shared" si="4"/>
        <v>0.0642866616</v>
      </c>
      <c r="E112" s="89">
        <f t="shared" si="5"/>
        <v>0.06446829999999999</v>
      </c>
      <c r="F112" s="89">
        <f t="shared" si="6"/>
        <v>0.06492952821600001</v>
      </c>
      <c r="G112" s="89">
        <f t="shared" si="7"/>
        <v>0.06511298299999999</v>
      </c>
    </row>
    <row r="113" spans="1:7" ht="15">
      <c r="A113" s="92">
        <v>108</v>
      </c>
      <c r="B113" s="86">
        <v>0.06426374</v>
      </c>
      <c r="C113" s="86">
        <v>0.06444536</v>
      </c>
      <c r="D113" s="89">
        <f t="shared" si="4"/>
        <v>0.0649063774</v>
      </c>
      <c r="E113" s="89">
        <f t="shared" si="5"/>
        <v>0.06508981359999999</v>
      </c>
      <c r="F113" s="89">
        <f t="shared" si="6"/>
        <v>0.065555441174</v>
      </c>
      <c r="G113" s="89">
        <f t="shared" si="7"/>
        <v>0.06574071173599999</v>
      </c>
    </row>
    <row r="114" spans="1:7" ht="15">
      <c r="A114" s="92">
        <v>109</v>
      </c>
      <c r="B114" s="86">
        <v>0.06487768</v>
      </c>
      <c r="C114" s="86">
        <v>0.06506108</v>
      </c>
      <c r="D114" s="89">
        <f t="shared" si="4"/>
        <v>0.0655264568</v>
      </c>
      <c r="E114" s="89">
        <f t="shared" si="5"/>
        <v>0.0657116908</v>
      </c>
      <c r="F114" s="89">
        <f t="shared" si="6"/>
        <v>0.06618172136799999</v>
      </c>
      <c r="G114" s="89">
        <f t="shared" si="7"/>
        <v>0.066368807708</v>
      </c>
    </row>
    <row r="115" spans="1:7" ht="15">
      <c r="A115" s="92">
        <v>110</v>
      </c>
      <c r="B115" s="86">
        <v>0.06549196</v>
      </c>
      <c r="C115" s="86">
        <v>0.06567716</v>
      </c>
      <c r="D115" s="89">
        <f t="shared" si="4"/>
        <v>0.0661468796</v>
      </c>
      <c r="E115" s="89">
        <f t="shared" si="5"/>
        <v>0.06633393159999999</v>
      </c>
      <c r="F115" s="89">
        <f t="shared" si="6"/>
        <v>0.066808348396</v>
      </c>
      <c r="G115" s="89">
        <f t="shared" si="7"/>
        <v>0.066997270916</v>
      </c>
    </row>
    <row r="116" spans="1:7" ht="15">
      <c r="A116" s="92">
        <v>111</v>
      </c>
      <c r="B116" s="86">
        <v>0.06610661</v>
      </c>
      <c r="C116" s="86">
        <v>0.0662936</v>
      </c>
      <c r="D116" s="89">
        <f t="shared" si="4"/>
        <v>0.06676767609999999</v>
      </c>
      <c r="E116" s="89">
        <f t="shared" si="5"/>
        <v>0.066956536</v>
      </c>
      <c r="F116" s="89">
        <f t="shared" si="6"/>
        <v>0.067435352861</v>
      </c>
      <c r="G116" s="89">
        <f t="shared" si="7"/>
        <v>0.06762610136</v>
      </c>
    </row>
    <row r="117" spans="1:7" ht="15">
      <c r="A117" s="92">
        <v>112</v>
      </c>
      <c r="B117" s="86">
        <v>0.0667216</v>
      </c>
      <c r="C117" s="86">
        <v>0.06691039</v>
      </c>
      <c r="D117" s="89">
        <f t="shared" si="4"/>
        <v>0.067388816</v>
      </c>
      <c r="E117" s="89">
        <f t="shared" si="5"/>
        <v>0.0675794939</v>
      </c>
      <c r="F117" s="89">
        <f t="shared" si="6"/>
        <v>0.06806270416</v>
      </c>
      <c r="G117" s="89">
        <f t="shared" si="7"/>
        <v>0.06825528883899999</v>
      </c>
    </row>
    <row r="118" spans="1:7" ht="15">
      <c r="A118" s="92">
        <v>113</v>
      </c>
      <c r="B118" s="86">
        <v>0.06733696</v>
      </c>
      <c r="C118" s="86">
        <v>0.06752753</v>
      </c>
      <c r="D118" s="89">
        <f t="shared" si="4"/>
        <v>0.0680103296</v>
      </c>
      <c r="E118" s="89">
        <f t="shared" si="5"/>
        <v>0.0682028053</v>
      </c>
      <c r="F118" s="89">
        <f t="shared" si="6"/>
        <v>0.068690432896</v>
      </c>
      <c r="G118" s="89">
        <f t="shared" si="7"/>
        <v>0.068884833353</v>
      </c>
    </row>
    <row r="119" spans="1:7" ht="15">
      <c r="A119" s="92">
        <v>114</v>
      </c>
      <c r="B119" s="86">
        <v>0.06795266</v>
      </c>
      <c r="C119" s="86">
        <v>0.06814504</v>
      </c>
      <c r="D119" s="89">
        <f t="shared" si="4"/>
        <v>0.06863218659999999</v>
      </c>
      <c r="E119" s="89">
        <f t="shared" si="5"/>
        <v>0.06882649040000001</v>
      </c>
      <c r="F119" s="89">
        <f t="shared" si="6"/>
        <v>0.06931850846599999</v>
      </c>
      <c r="G119" s="89">
        <f t="shared" si="7"/>
        <v>0.069514755304</v>
      </c>
    </row>
    <row r="120" spans="1:7" ht="15">
      <c r="A120" s="92">
        <v>115</v>
      </c>
      <c r="B120" s="86">
        <v>0.06856873</v>
      </c>
      <c r="C120" s="86">
        <v>0.0687629</v>
      </c>
      <c r="D120" s="89">
        <f t="shared" si="4"/>
        <v>0.0692544173</v>
      </c>
      <c r="E120" s="89">
        <f t="shared" si="5"/>
        <v>0.069450529</v>
      </c>
      <c r="F120" s="89">
        <f t="shared" si="6"/>
        <v>0.069946961473</v>
      </c>
      <c r="G120" s="89">
        <f t="shared" si="7"/>
        <v>0.07014503428999999</v>
      </c>
    </row>
    <row r="121" spans="1:7" ht="15">
      <c r="A121" s="92">
        <v>116</v>
      </c>
      <c r="B121" s="86">
        <v>0.06918514</v>
      </c>
      <c r="C121" s="86">
        <v>0.06938112</v>
      </c>
      <c r="D121" s="89">
        <f t="shared" si="4"/>
        <v>0.0698769914</v>
      </c>
      <c r="E121" s="89">
        <f t="shared" si="5"/>
        <v>0.07007493120000001</v>
      </c>
      <c r="F121" s="89">
        <f t="shared" si="6"/>
        <v>0.07057576131400001</v>
      </c>
      <c r="G121" s="89">
        <f t="shared" si="7"/>
        <v>0.070775680512</v>
      </c>
    </row>
    <row r="122" spans="1:7" ht="15">
      <c r="A122" s="92">
        <v>117</v>
      </c>
      <c r="B122" s="86">
        <v>0.06980192</v>
      </c>
      <c r="C122" s="86">
        <v>0.0699997</v>
      </c>
      <c r="D122" s="89">
        <f t="shared" si="4"/>
        <v>0.0704999392</v>
      </c>
      <c r="E122" s="89">
        <f t="shared" si="5"/>
        <v>0.07069969699999999</v>
      </c>
      <c r="F122" s="89">
        <f t="shared" si="6"/>
        <v>0.071204938592</v>
      </c>
      <c r="G122" s="89">
        <f t="shared" si="7"/>
        <v>0.07140669396999999</v>
      </c>
    </row>
    <row r="123" spans="1:7" ht="15">
      <c r="A123" s="92">
        <v>118</v>
      </c>
      <c r="B123" s="86">
        <v>0.07041905</v>
      </c>
      <c r="C123" s="86">
        <v>0.07061863</v>
      </c>
      <c r="D123" s="89">
        <f t="shared" si="4"/>
        <v>0.07112324049999999</v>
      </c>
      <c r="E123" s="89">
        <f t="shared" si="5"/>
        <v>0.0713248163</v>
      </c>
      <c r="F123" s="89">
        <f t="shared" si="6"/>
        <v>0.07183447290499999</v>
      </c>
      <c r="G123" s="89">
        <f t="shared" si="7"/>
        <v>0.072038064463</v>
      </c>
    </row>
    <row r="124" spans="1:7" ht="15">
      <c r="A124" s="92">
        <v>119</v>
      </c>
      <c r="B124" s="86">
        <v>0.07103653</v>
      </c>
      <c r="C124" s="86">
        <v>0.07123793</v>
      </c>
      <c r="D124" s="89">
        <f t="shared" si="4"/>
        <v>0.0717468953</v>
      </c>
      <c r="E124" s="89">
        <f t="shared" si="5"/>
        <v>0.0719503093</v>
      </c>
      <c r="F124" s="89">
        <f t="shared" si="6"/>
        <v>0.072464364253</v>
      </c>
      <c r="G124" s="89">
        <f t="shared" si="7"/>
        <v>0.07266981239300001</v>
      </c>
    </row>
    <row r="125" spans="1:7" ht="15">
      <c r="A125" s="92">
        <v>120</v>
      </c>
      <c r="B125" s="86">
        <v>0.07165437</v>
      </c>
      <c r="C125" s="86">
        <v>0.07185758</v>
      </c>
      <c r="D125" s="89">
        <f t="shared" si="4"/>
        <v>0.0723709137</v>
      </c>
      <c r="E125" s="89">
        <f t="shared" si="5"/>
        <v>0.0725761558</v>
      </c>
      <c r="F125" s="89">
        <f t="shared" si="6"/>
        <v>0.073094622837</v>
      </c>
      <c r="G125" s="89">
        <f t="shared" si="7"/>
        <v>0.073301917358</v>
      </c>
    </row>
    <row r="126" spans="1:7" ht="15">
      <c r="A126" s="92">
        <v>121</v>
      </c>
      <c r="B126" s="86">
        <v>0.07227257</v>
      </c>
      <c r="C126" s="86">
        <v>0.07247759</v>
      </c>
      <c r="D126" s="89">
        <f t="shared" si="4"/>
        <v>0.07299529569999999</v>
      </c>
      <c r="E126" s="89">
        <f t="shared" si="5"/>
        <v>0.0732023659</v>
      </c>
      <c r="F126" s="89">
        <f t="shared" si="6"/>
        <v>0.07372524865699999</v>
      </c>
      <c r="G126" s="89">
        <f t="shared" si="7"/>
        <v>0.073934389559</v>
      </c>
    </row>
    <row r="127" spans="1:7" ht="15">
      <c r="A127" s="92">
        <v>122</v>
      </c>
      <c r="B127" s="86">
        <v>0.07289112</v>
      </c>
      <c r="C127" s="86">
        <v>0.07309795</v>
      </c>
      <c r="D127" s="89">
        <f t="shared" si="4"/>
        <v>0.0736200312</v>
      </c>
      <c r="E127" s="89">
        <f t="shared" si="5"/>
        <v>0.0738289295</v>
      </c>
      <c r="F127" s="89">
        <f t="shared" si="6"/>
        <v>0.074356231512</v>
      </c>
      <c r="G127" s="89">
        <f t="shared" si="7"/>
        <v>0.074567218795</v>
      </c>
    </row>
    <row r="128" spans="1:7" ht="15">
      <c r="A128" s="92">
        <v>123</v>
      </c>
      <c r="B128" s="86">
        <v>0.07351004</v>
      </c>
      <c r="C128" s="86">
        <v>0.07371868</v>
      </c>
      <c r="D128" s="89">
        <f t="shared" si="4"/>
        <v>0.07424514039999999</v>
      </c>
      <c r="E128" s="89">
        <f t="shared" si="5"/>
        <v>0.07445586679999999</v>
      </c>
      <c r="F128" s="89">
        <f t="shared" si="6"/>
        <v>0.074987591804</v>
      </c>
      <c r="G128" s="89">
        <f t="shared" si="7"/>
        <v>0.07520042546799999</v>
      </c>
    </row>
    <row r="129" spans="1:7" ht="15">
      <c r="A129" s="92">
        <v>124</v>
      </c>
      <c r="B129" s="86">
        <v>0.0741293</v>
      </c>
      <c r="C129" s="86">
        <v>0.07433977</v>
      </c>
      <c r="D129" s="89">
        <f t="shared" si="4"/>
        <v>0.074870593</v>
      </c>
      <c r="E129" s="89">
        <f t="shared" si="5"/>
        <v>0.0750831677</v>
      </c>
      <c r="F129" s="89">
        <f t="shared" si="6"/>
        <v>0.07561929893</v>
      </c>
      <c r="G129" s="89">
        <f t="shared" si="7"/>
        <v>0.075833999377</v>
      </c>
    </row>
    <row r="130" spans="1:7" ht="15">
      <c r="A130" s="92">
        <v>125</v>
      </c>
      <c r="B130" s="86">
        <v>0.07474893</v>
      </c>
      <c r="C130" s="86">
        <v>0.07496121</v>
      </c>
      <c r="D130" s="89">
        <f t="shared" si="4"/>
        <v>0.0754964193</v>
      </c>
      <c r="E130" s="89">
        <f t="shared" si="5"/>
        <v>0.0757108221</v>
      </c>
      <c r="F130" s="89">
        <f t="shared" si="6"/>
        <v>0.07625138349300001</v>
      </c>
      <c r="G130" s="89">
        <f t="shared" si="7"/>
        <v>0.07646793032100001</v>
      </c>
    </row>
    <row r="131" spans="1:7" ht="15">
      <c r="A131" s="92">
        <v>126</v>
      </c>
      <c r="B131" s="86">
        <v>0.07536891</v>
      </c>
      <c r="C131" s="86">
        <v>0.07558302</v>
      </c>
      <c r="D131" s="89">
        <f t="shared" si="4"/>
        <v>0.0761225991</v>
      </c>
      <c r="E131" s="89">
        <f t="shared" si="5"/>
        <v>0.0763388502</v>
      </c>
      <c r="F131" s="89">
        <f t="shared" si="6"/>
        <v>0.07688382509099999</v>
      </c>
      <c r="G131" s="89">
        <f t="shared" si="7"/>
        <v>0.077102238702</v>
      </c>
    </row>
    <row r="132" spans="1:7" ht="15">
      <c r="A132" s="92">
        <v>127</v>
      </c>
      <c r="B132" s="86">
        <v>0.07598925</v>
      </c>
      <c r="C132" s="86">
        <v>0.07620518</v>
      </c>
      <c r="D132" s="89">
        <f t="shared" si="4"/>
        <v>0.07674914249999999</v>
      </c>
      <c r="E132" s="89">
        <f t="shared" si="5"/>
        <v>0.0769672318</v>
      </c>
      <c r="F132" s="89">
        <f t="shared" si="6"/>
        <v>0.077516633925</v>
      </c>
      <c r="G132" s="89">
        <f t="shared" si="7"/>
        <v>0.077736904118</v>
      </c>
    </row>
    <row r="133" spans="1:7" ht="15">
      <c r="A133" s="92">
        <v>128</v>
      </c>
      <c r="B133" s="86">
        <v>0.07660995</v>
      </c>
      <c r="C133" s="86">
        <v>0.07682771</v>
      </c>
      <c r="D133" s="89">
        <f t="shared" si="4"/>
        <v>0.0773760495</v>
      </c>
      <c r="E133" s="89">
        <f t="shared" si="5"/>
        <v>0.0775959871</v>
      </c>
      <c r="F133" s="89">
        <f t="shared" si="6"/>
        <v>0.078149809995</v>
      </c>
      <c r="G133" s="89">
        <f t="shared" si="7"/>
        <v>0.078371946971</v>
      </c>
    </row>
    <row r="134" spans="1:7" ht="15">
      <c r="A134" s="92">
        <v>129</v>
      </c>
      <c r="B134" s="86">
        <v>0.07723101</v>
      </c>
      <c r="C134" s="86">
        <v>0.07745059</v>
      </c>
      <c r="D134" s="89">
        <f t="shared" si="4"/>
        <v>0.07800332010000001</v>
      </c>
      <c r="E134" s="89">
        <f t="shared" si="5"/>
        <v>0.0782250959</v>
      </c>
      <c r="F134" s="89">
        <f t="shared" si="6"/>
        <v>0.078783353301</v>
      </c>
      <c r="G134" s="89">
        <f t="shared" si="7"/>
        <v>0.079007346859</v>
      </c>
    </row>
    <row r="135" spans="1:7" ht="15">
      <c r="A135" s="92">
        <v>130</v>
      </c>
      <c r="B135" s="86">
        <v>0.07785242</v>
      </c>
      <c r="C135" s="86">
        <v>0.07807383</v>
      </c>
      <c r="D135" s="89">
        <f aca="true" t="shared" si="8" ref="D135:D198">B135*1%+B135</f>
        <v>0.07863094420000001</v>
      </c>
      <c r="E135" s="89">
        <f aca="true" t="shared" si="9" ref="E135:E198">C135*1%+C135</f>
        <v>0.0788545683</v>
      </c>
      <c r="F135" s="89">
        <f aca="true" t="shared" si="10" ref="F135:F198">D135*1%+D135</f>
        <v>0.07941725364200002</v>
      </c>
      <c r="G135" s="89">
        <f aca="true" t="shared" si="11" ref="G135:G198">E135*1%+E135</f>
        <v>0.079643113983</v>
      </c>
    </row>
    <row r="136" spans="1:7" ht="15">
      <c r="A136" s="92">
        <v>131</v>
      </c>
      <c r="B136" s="86">
        <v>0.07847419</v>
      </c>
      <c r="C136" s="86">
        <v>0.07869744</v>
      </c>
      <c r="D136" s="89">
        <f t="shared" si="8"/>
        <v>0.0792589319</v>
      </c>
      <c r="E136" s="89">
        <f t="shared" si="9"/>
        <v>0.0794844144</v>
      </c>
      <c r="F136" s="89">
        <f t="shared" si="10"/>
        <v>0.080051521219</v>
      </c>
      <c r="G136" s="89">
        <f t="shared" si="11"/>
        <v>0.08027925854399999</v>
      </c>
    </row>
    <row r="137" spans="1:7" ht="15">
      <c r="A137" s="92">
        <v>132</v>
      </c>
      <c r="B137" s="86">
        <v>0.07909633</v>
      </c>
      <c r="C137" s="86">
        <v>0.07932141</v>
      </c>
      <c r="D137" s="89">
        <f t="shared" si="8"/>
        <v>0.07988729330000001</v>
      </c>
      <c r="E137" s="89">
        <f t="shared" si="9"/>
        <v>0.08011462409999999</v>
      </c>
      <c r="F137" s="89">
        <f t="shared" si="10"/>
        <v>0.08068616623300001</v>
      </c>
      <c r="G137" s="89">
        <f t="shared" si="11"/>
        <v>0.08091577034099999</v>
      </c>
    </row>
    <row r="138" spans="1:7" ht="15">
      <c r="A138" s="92">
        <v>133</v>
      </c>
      <c r="B138" s="86">
        <v>0.07971882</v>
      </c>
      <c r="C138" s="86">
        <v>0.07994573</v>
      </c>
      <c r="D138" s="89">
        <f t="shared" si="8"/>
        <v>0.08051600819999999</v>
      </c>
      <c r="E138" s="89">
        <f t="shared" si="9"/>
        <v>0.08074518730000001</v>
      </c>
      <c r="F138" s="89">
        <f t="shared" si="10"/>
        <v>0.08132116828199999</v>
      </c>
      <c r="G138" s="89">
        <f t="shared" si="11"/>
        <v>0.08155263917300001</v>
      </c>
    </row>
    <row r="139" spans="1:7" ht="15">
      <c r="A139" s="92">
        <v>134</v>
      </c>
      <c r="B139" s="86">
        <v>0.08034167</v>
      </c>
      <c r="C139" s="86">
        <v>0.08057042</v>
      </c>
      <c r="D139" s="89">
        <f t="shared" si="8"/>
        <v>0.08114508670000001</v>
      </c>
      <c r="E139" s="89">
        <f t="shared" si="9"/>
        <v>0.08137612420000001</v>
      </c>
      <c r="F139" s="89">
        <f t="shared" si="10"/>
        <v>0.08195653756700001</v>
      </c>
      <c r="G139" s="89">
        <f t="shared" si="11"/>
        <v>0.08218988544200001</v>
      </c>
    </row>
    <row r="140" spans="1:7" ht="15">
      <c r="A140" s="92">
        <v>135</v>
      </c>
      <c r="B140" s="86">
        <v>0.08096488</v>
      </c>
      <c r="C140" s="86">
        <v>0.08119547</v>
      </c>
      <c r="D140" s="89">
        <f t="shared" si="8"/>
        <v>0.08177452880000001</v>
      </c>
      <c r="E140" s="89">
        <f t="shared" si="9"/>
        <v>0.08200742470000001</v>
      </c>
      <c r="F140" s="89">
        <f t="shared" si="10"/>
        <v>0.082592274088</v>
      </c>
      <c r="G140" s="89">
        <f t="shared" si="11"/>
        <v>0.082827498947</v>
      </c>
    </row>
    <row r="141" spans="1:7" ht="15">
      <c r="A141" s="92">
        <v>136</v>
      </c>
      <c r="B141" s="86">
        <v>0.08158844</v>
      </c>
      <c r="C141" s="86">
        <v>0.08182088</v>
      </c>
      <c r="D141" s="89">
        <f t="shared" si="8"/>
        <v>0.08240432439999999</v>
      </c>
      <c r="E141" s="89">
        <f t="shared" si="9"/>
        <v>0.0826390888</v>
      </c>
      <c r="F141" s="89">
        <f t="shared" si="10"/>
        <v>0.08322836764399999</v>
      </c>
      <c r="G141" s="89">
        <f t="shared" si="11"/>
        <v>0.083465479688</v>
      </c>
    </row>
    <row r="142" spans="1:7" ht="15">
      <c r="A142" s="92">
        <v>137</v>
      </c>
      <c r="B142" s="86">
        <v>0.08221237</v>
      </c>
      <c r="C142" s="86">
        <v>0.08244665</v>
      </c>
      <c r="D142" s="89">
        <f t="shared" si="8"/>
        <v>0.0830344937</v>
      </c>
      <c r="E142" s="89">
        <f t="shared" si="9"/>
        <v>0.08327111649999999</v>
      </c>
      <c r="F142" s="89">
        <f t="shared" si="10"/>
        <v>0.083864838637</v>
      </c>
      <c r="G142" s="89">
        <f t="shared" si="11"/>
        <v>0.08410382766499999</v>
      </c>
    </row>
    <row r="143" spans="1:7" ht="15">
      <c r="A143" s="92">
        <v>138</v>
      </c>
      <c r="B143" s="86">
        <v>0.08283666</v>
      </c>
      <c r="C143" s="86">
        <v>0.08307279</v>
      </c>
      <c r="D143" s="89">
        <f t="shared" si="8"/>
        <v>0.08366502660000001</v>
      </c>
      <c r="E143" s="89">
        <f t="shared" si="9"/>
        <v>0.08390351789999999</v>
      </c>
      <c r="F143" s="89">
        <f t="shared" si="10"/>
        <v>0.084501676866</v>
      </c>
      <c r="G143" s="89">
        <f t="shared" si="11"/>
        <v>0.08474255307899999</v>
      </c>
    </row>
    <row r="144" spans="1:7" ht="15">
      <c r="A144" s="92">
        <v>139</v>
      </c>
      <c r="B144" s="86">
        <v>0.08346131</v>
      </c>
      <c r="C144" s="86">
        <v>0.08369928</v>
      </c>
      <c r="D144" s="89">
        <f t="shared" si="8"/>
        <v>0.0842959231</v>
      </c>
      <c r="E144" s="89">
        <f t="shared" si="9"/>
        <v>0.0845362728</v>
      </c>
      <c r="F144" s="89">
        <f t="shared" si="10"/>
        <v>0.085138882331</v>
      </c>
      <c r="G144" s="89">
        <f t="shared" si="11"/>
        <v>0.085381635528</v>
      </c>
    </row>
    <row r="145" spans="1:7" ht="15">
      <c r="A145" s="92">
        <v>140</v>
      </c>
      <c r="B145" s="86">
        <v>0.08408632</v>
      </c>
      <c r="C145" s="86">
        <v>0.08432614</v>
      </c>
      <c r="D145" s="89">
        <f t="shared" si="8"/>
        <v>0.0849271832</v>
      </c>
      <c r="E145" s="89">
        <f t="shared" si="9"/>
        <v>0.0851694014</v>
      </c>
      <c r="F145" s="89">
        <f t="shared" si="10"/>
        <v>0.085776455032</v>
      </c>
      <c r="G145" s="89">
        <f t="shared" si="11"/>
        <v>0.08602109541399999</v>
      </c>
    </row>
    <row r="146" spans="1:7" ht="15">
      <c r="A146" s="92">
        <v>141</v>
      </c>
      <c r="B146" s="86">
        <v>0.08471169</v>
      </c>
      <c r="C146" s="86">
        <v>0.08495337</v>
      </c>
      <c r="D146" s="89">
        <f t="shared" si="8"/>
        <v>0.0855588069</v>
      </c>
      <c r="E146" s="89">
        <f t="shared" si="9"/>
        <v>0.0858029037</v>
      </c>
      <c r="F146" s="89">
        <f t="shared" si="10"/>
        <v>0.08641439496900001</v>
      </c>
      <c r="G146" s="89">
        <f t="shared" si="11"/>
        <v>0.086660932737</v>
      </c>
    </row>
    <row r="147" spans="1:7" ht="15">
      <c r="A147" s="92">
        <v>142</v>
      </c>
      <c r="B147" s="86">
        <v>0.08533742</v>
      </c>
      <c r="C147" s="86">
        <v>0.08558095</v>
      </c>
      <c r="D147" s="89">
        <f t="shared" si="8"/>
        <v>0.0861907942</v>
      </c>
      <c r="E147" s="89">
        <f t="shared" si="9"/>
        <v>0.0864367595</v>
      </c>
      <c r="F147" s="89">
        <f t="shared" si="10"/>
        <v>0.087052702142</v>
      </c>
      <c r="G147" s="89">
        <f t="shared" si="11"/>
        <v>0.087301127095</v>
      </c>
    </row>
    <row r="148" spans="1:7" ht="15">
      <c r="A148" s="92">
        <v>143</v>
      </c>
      <c r="B148" s="86">
        <v>0.08596351</v>
      </c>
      <c r="C148" s="86">
        <v>0.0862089</v>
      </c>
      <c r="D148" s="89">
        <f t="shared" si="8"/>
        <v>0.08682314510000001</v>
      </c>
      <c r="E148" s="89">
        <f t="shared" si="9"/>
        <v>0.087070989</v>
      </c>
      <c r="F148" s="89">
        <f t="shared" si="10"/>
        <v>0.08769137655100001</v>
      </c>
      <c r="G148" s="89">
        <f t="shared" si="11"/>
        <v>0.08794169889</v>
      </c>
    </row>
    <row r="149" spans="1:7" ht="15">
      <c r="A149" s="92">
        <v>144</v>
      </c>
      <c r="B149" s="86">
        <v>0.08658996</v>
      </c>
      <c r="C149" s="86">
        <v>0.08683721</v>
      </c>
      <c r="D149" s="89">
        <f t="shared" si="8"/>
        <v>0.08745585959999999</v>
      </c>
      <c r="E149" s="89">
        <f t="shared" si="9"/>
        <v>0.0877055821</v>
      </c>
      <c r="F149" s="89">
        <f t="shared" si="10"/>
        <v>0.08833041819599999</v>
      </c>
      <c r="G149" s="89">
        <f t="shared" si="11"/>
        <v>0.088582637921</v>
      </c>
    </row>
    <row r="150" spans="1:7" ht="15">
      <c r="A150" s="92">
        <v>145</v>
      </c>
      <c r="B150" s="86">
        <v>0.08721677</v>
      </c>
      <c r="C150" s="86">
        <v>0.08746588</v>
      </c>
      <c r="D150" s="89">
        <f t="shared" si="8"/>
        <v>0.0880889377</v>
      </c>
      <c r="E150" s="89">
        <f t="shared" si="9"/>
        <v>0.08834053879999999</v>
      </c>
      <c r="F150" s="89">
        <f t="shared" si="10"/>
        <v>0.08896982707699999</v>
      </c>
      <c r="G150" s="89">
        <f t="shared" si="11"/>
        <v>0.08922394418799999</v>
      </c>
    </row>
    <row r="151" spans="1:7" ht="15">
      <c r="A151" s="92">
        <v>146</v>
      </c>
      <c r="B151" s="86">
        <v>0.08784395</v>
      </c>
      <c r="C151" s="86">
        <v>0.08809492</v>
      </c>
      <c r="D151" s="89">
        <f t="shared" si="8"/>
        <v>0.0887223895</v>
      </c>
      <c r="E151" s="89">
        <f t="shared" si="9"/>
        <v>0.08897586919999999</v>
      </c>
      <c r="F151" s="89">
        <f t="shared" si="10"/>
        <v>0.089609613395</v>
      </c>
      <c r="G151" s="89">
        <f t="shared" si="11"/>
        <v>0.08986562789199999</v>
      </c>
    </row>
    <row r="152" spans="1:7" ht="15">
      <c r="A152" s="92">
        <v>147</v>
      </c>
      <c r="B152" s="86">
        <v>0.08847149</v>
      </c>
      <c r="C152" s="86">
        <v>0.08872432</v>
      </c>
      <c r="D152" s="89">
        <f t="shared" si="8"/>
        <v>0.0893562049</v>
      </c>
      <c r="E152" s="89">
        <f t="shared" si="9"/>
        <v>0.0896115632</v>
      </c>
      <c r="F152" s="89">
        <f t="shared" si="10"/>
        <v>0.090249766949</v>
      </c>
      <c r="G152" s="89">
        <f t="shared" si="11"/>
        <v>0.09050767883199999</v>
      </c>
    </row>
    <row r="153" spans="1:7" ht="15">
      <c r="A153" s="92">
        <v>148</v>
      </c>
      <c r="B153" s="86">
        <v>0.08909939</v>
      </c>
      <c r="C153" s="86">
        <v>0.08935409</v>
      </c>
      <c r="D153" s="89">
        <f t="shared" si="8"/>
        <v>0.0899903839</v>
      </c>
      <c r="E153" s="89">
        <f t="shared" si="9"/>
        <v>0.0902476309</v>
      </c>
      <c r="F153" s="89">
        <f t="shared" si="10"/>
        <v>0.090890287739</v>
      </c>
      <c r="G153" s="89">
        <f t="shared" si="11"/>
        <v>0.091150107209</v>
      </c>
    </row>
    <row r="154" spans="1:7" ht="15">
      <c r="A154" s="92">
        <v>149</v>
      </c>
      <c r="B154" s="86">
        <v>0.08972765</v>
      </c>
      <c r="C154" s="86">
        <v>0.08998422</v>
      </c>
      <c r="D154" s="89">
        <f t="shared" si="8"/>
        <v>0.09062492650000001</v>
      </c>
      <c r="E154" s="89">
        <f t="shared" si="9"/>
        <v>0.0908840622</v>
      </c>
      <c r="F154" s="89">
        <f t="shared" si="10"/>
        <v>0.09153117576500001</v>
      </c>
      <c r="G154" s="89">
        <f t="shared" si="11"/>
        <v>0.091792902822</v>
      </c>
    </row>
    <row r="155" spans="1:7" ht="15">
      <c r="A155" s="92">
        <v>150</v>
      </c>
      <c r="B155" s="86">
        <v>0.09035627</v>
      </c>
      <c r="C155" s="86">
        <v>0.09061471</v>
      </c>
      <c r="D155" s="89">
        <f t="shared" si="8"/>
        <v>0.0912598327</v>
      </c>
      <c r="E155" s="89">
        <f t="shared" si="9"/>
        <v>0.0915208571</v>
      </c>
      <c r="F155" s="89">
        <f t="shared" si="10"/>
        <v>0.092172431027</v>
      </c>
      <c r="G155" s="89">
        <f t="shared" si="11"/>
        <v>0.092436065671</v>
      </c>
    </row>
    <row r="156" spans="1:7" ht="15">
      <c r="A156" s="92">
        <v>151</v>
      </c>
      <c r="B156" s="86">
        <v>0.09098526</v>
      </c>
      <c r="C156" s="86">
        <v>0.09124557</v>
      </c>
      <c r="D156" s="89">
        <f t="shared" si="8"/>
        <v>0.0918951126</v>
      </c>
      <c r="E156" s="89">
        <f t="shared" si="9"/>
        <v>0.09215802569999999</v>
      </c>
      <c r="F156" s="89">
        <f t="shared" si="10"/>
        <v>0.092814063726</v>
      </c>
      <c r="G156" s="89">
        <f t="shared" si="11"/>
        <v>0.09307960595699999</v>
      </c>
    </row>
    <row r="157" spans="1:7" ht="15">
      <c r="A157" s="92">
        <v>152</v>
      </c>
      <c r="B157" s="86">
        <v>0.09161461</v>
      </c>
      <c r="C157" s="86">
        <v>0.0918768</v>
      </c>
      <c r="D157" s="89">
        <f t="shared" si="8"/>
        <v>0.0925307561</v>
      </c>
      <c r="E157" s="89">
        <f t="shared" si="9"/>
        <v>0.092795568</v>
      </c>
      <c r="F157" s="89">
        <f t="shared" si="10"/>
        <v>0.093456063661</v>
      </c>
      <c r="G157" s="89">
        <f t="shared" si="11"/>
        <v>0.09372352367999999</v>
      </c>
    </row>
    <row r="158" spans="1:7" ht="15">
      <c r="A158" s="92">
        <v>153</v>
      </c>
      <c r="B158" s="86">
        <v>0.09224432</v>
      </c>
      <c r="C158" s="86">
        <v>0.09250839</v>
      </c>
      <c r="D158" s="89">
        <f t="shared" si="8"/>
        <v>0.0931667632</v>
      </c>
      <c r="E158" s="89">
        <f t="shared" si="9"/>
        <v>0.0934334739</v>
      </c>
      <c r="F158" s="89">
        <f t="shared" si="10"/>
        <v>0.09409843083200001</v>
      </c>
      <c r="G158" s="89">
        <f t="shared" si="11"/>
        <v>0.09436780863899999</v>
      </c>
    </row>
    <row r="159" spans="1:7" ht="15">
      <c r="A159" s="92">
        <v>154</v>
      </c>
      <c r="B159" s="86">
        <v>0.09287439</v>
      </c>
      <c r="C159" s="86">
        <v>0.09314034</v>
      </c>
      <c r="D159" s="89">
        <f t="shared" si="8"/>
        <v>0.0938031339</v>
      </c>
      <c r="E159" s="89">
        <f t="shared" si="9"/>
        <v>0.0940717434</v>
      </c>
      <c r="F159" s="89">
        <f t="shared" si="10"/>
        <v>0.094741165239</v>
      </c>
      <c r="G159" s="89">
        <f t="shared" si="11"/>
        <v>0.095012460834</v>
      </c>
    </row>
    <row r="160" spans="1:7" ht="15">
      <c r="A160" s="92">
        <v>155</v>
      </c>
      <c r="B160" s="86">
        <v>0.09350483</v>
      </c>
      <c r="C160" s="86">
        <v>0.09377266</v>
      </c>
      <c r="D160" s="89">
        <f t="shared" si="8"/>
        <v>0.0944398783</v>
      </c>
      <c r="E160" s="89">
        <f t="shared" si="9"/>
        <v>0.09471038659999999</v>
      </c>
      <c r="F160" s="89">
        <f t="shared" si="10"/>
        <v>0.095384277083</v>
      </c>
      <c r="G160" s="89">
        <f t="shared" si="11"/>
        <v>0.09565749046599999</v>
      </c>
    </row>
    <row r="161" spans="1:7" ht="15">
      <c r="A161" s="92">
        <v>156</v>
      </c>
      <c r="B161" s="86">
        <v>0.09413563</v>
      </c>
      <c r="C161" s="86">
        <v>0.09440535</v>
      </c>
      <c r="D161" s="89">
        <f t="shared" si="8"/>
        <v>0.0950769863</v>
      </c>
      <c r="E161" s="89">
        <f t="shared" si="9"/>
        <v>0.0953494035</v>
      </c>
      <c r="F161" s="89">
        <f t="shared" si="10"/>
        <v>0.096027756163</v>
      </c>
      <c r="G161" s="89">
        <f t="shared" si="11"/>
        <v>0.096302897535</v>
      </c>
    </row>
    <row r="162" spans="1:7" ht="15">
      <c r="A162" s="92">
        <v>157</v>
      </c>
      <c r="B162" s="86">
        <v>0.0947668</v>
      </c>
      <c r="C162" s="86">
        <v>0.0950384</v>
      </c>
      <c r="D162" s="89">
        <f t="shared" si="8"/>
        <v>0.095714468</v>
      </c>
      <c r="E162" s="89">
        <f t="shared" si="9"/>
        <v>0.095988784</v>
      </c>
      <c r="F162" s="89">
        <f t="shared" si="10"/>
        <v>0.09667161267999999</v>
      </c>
      <c r="G162" s="89">
        <f t="shared" si="11"/>
        <v>0.09694867184</v>
      </c>
    </row>
    <row r="163" spans="1:7" ht="15">
      <c r="A163" s="92">
        <v>158</v>
      </c>
      <c r="B163" s="86">
        <v>0.09539833</v>
      </c>
      <c r="C163" s="86">
        <v>0.09567182</v>
      </c>
      <c r="D163" s="89">
        <f t="shared" si="8"/>
        <v>0.0963523133</v>
      </c>
      <c r="E163" s="89">
        <f t="shared" si="9"/>
        <v>0.0966285382</v>
      </c>
      <c r="F163" s="89">
        <f t="shared" si="10"/>
        <v>0.097315836433</v>
      </c>
      <c r="G163" s="89">
        <f t="shared" si="11"/>
        <v>0.097594823582</v>
      </c>
    </row>
    <row r="164" spans="1:7" ht="15">
      <c r="A164" s="92">
        <v>159</v>
      </c>
      <c r="B164" s="86">
        <v>0.09603022</v>
      </c>
      <c r="C164" s="86">
        <v>0.0963056</v>
      </c>
      <c r="D164" s="89">
        <f t="shared" si="8"/>
        <v>0.0969905222</v>
      </c>
      <c r="E164" s="89">
        <f t="shared" si="9"/>
        <v>0.09726865600000001</v>
      </c>
      <c r="F164" s="89">
        <f t="shared" si="10"/>
        <v>0.097960427422</v>
      </c>
      <c r="G164" s="89">
        <f t="shared" si="11"/>
        <v>0.09824134256000001</v>
      </c>
    </row>
    <row r="165" spans="1:7" ht="15">
      <c r="A165" s="92">
        <v>160</v>
      </c>
      <c r="B165" s="86">
        <v>0.09666248</v>
      </c>
      <c r="C165" s="86">
        <v>0.09693975</v>
      </c>
      <c r="D165" s="89">
        <f t="shared" si="8"/>
        <v>0.09762910479999999</v>
      </c>
      <c r="E165" s="89">
        <f t="shared" si="9"/>
        <v>0.0979091475</v>
      </c>
      <c r="F165" s="89">
        <f t="shared" si="10"/>
        <v>0.09860539584799999</v>
      </c>
      <c r="G165" s="89">
        <f t="shared" si="11"/>
        <v>0.098888238975</v>
      </c>
    </row>
    <row r="166" spans="1:7" ht="15">
      <c r="A166" s="92">
        <v>161</v>
      </c>
      <c r="B166" s="86">
        <v>0.09729511</v>
      </c>
      <c r="C166" s="86">
        <v>0.09757427</v>
      </c>
      <c r="D166" s="89">
        <f t="shared" si="8"/>
        <v>0.0982680611</v>
      </c>
      <c r="E166" s="89">
        <f t="shared" si="9"/>
        <v>0.09855001270000001</v>
      </c>
      <c r="F166" s="89">
        <f t="shared" si="10"/>
        <v>0.099250741711</v>
      </c>
      <c r="G166" s="89">
        <f t="shared" si="11"/>
        <v>0.099535512827</v>
      </c>
    </row>
    <row r="167" spans="1:7" ht="15">
      <c r="A167" s="92">
        <v>162</v>
      </c>
      <c r="B167" s="86">
        <v>0.0979281</v>
      </c>
      <c r="C167" s="86">
        <v>0.09820916</v>
      </c>
      <c r="D167" s="89">
        <f t="shared" si="8"/>
        <v>0.098907381</v>
      </c>
      <c r="E167" s="89">
        <f t="shared" si="9"/>
        <v>0.0991912516</v>
      </c>
      <c r="F167" s="89">
        <f t="shared" si="10"/>
        <v>0.09989645481000001</v>
      </c>
      <c r="G167" s="89">
        <f t="shared" si="11"/>
        <v>0.100183164116</v>
      </c>
    </row>
    <row r="168" spans="1:7" ht="15">
      <c r="A168" s="92">
        <v>163</v>
      </c>
      <c r="B168" s="86">
        <v>0.09856145</v>
      </c>
      <c r="C168" s="86">
        <v>0.09884441</v>
      </c>
      <c r="D168" s="89">
        <f t="shared" si="8"/>
        <v>0.09954706449999999</v>
      </c>
      <c r="E168" s="89">
        <f t="shared" si="9"/>
        <v>0.09983285409999999</v>
      </c>
      <c r="F168" s="89">
        <f t="shared" si="10"/>
        <v>0.10054253514499999</v>
      </c>
      <c r="G168" s="89">
        <f t="shared" si="11"/>
        <v>0.100831182641</v>
      </c>
    </row>
    <row r="169" spans="1:7" ht="15">
      <c r="A169" s="92">
        <v>164</v>
      </c>
      <c r="B169" s="86">
        <v>0.09919517</v>
      </c>
      <c r="C169" s="86">
        <v>0.09948003</v>
      </c>
      <c r="D169" s="89">
        <f t="shared" si="8"/>
        <v>0.10018712169999999</v>
      </c>
      <c r="E169" s="89">
        <f t="shared" si="9"/>
        <v>0.1004748303</v>
      </c>
      <c r="F169" s="89">
        <f t="shared" si="10"/>
        <v>0.101188992917</v>
      </c>
      <c r="G169" s="89">
        <f t="shared" si="11"/>
        <v>0.101479578603</v>
      </c>
    </row>
    <row r="170" spans="1:7" ht="15">
      <c r="A170" s="92">
        <v>165</v>
      </c>
      <c r="B170" s="86">
        <v>0.09982926</v>
      </c>
      <c r="C170" s="86">
        <v>0.10011602</v>
      </c>
      <c r="D170" s="89">
        <f t="shared" si="8"/>
        <v>0.10082755260000001</v>
      </c>
      <c r="E170" s="89">
        <f t="shared" si="9"/>
        <v>0.1011171802</v>
      </c>
      <c r="F170" s="89">
        <f t="shared" si="10"/>
        <v>0.101835828126</v>
      </c>
      <c r="G170" s="89">
        <f t="shared" si="11"/>
        <v>0.102128352002</v>
      </c>
    </row>
    <row r="171" spans="1:7" ht="15">
      <c r="A171" s="92">
        <v>166</v>
      </c>
      <c r="B171" s="86">
        <v>0.10046371</v>
      </c>
      <c r="C171" s="86">
        <v>0.10075237</v>
      </c>
      <c r="D171" s="89">
        <f t="shared" si="8"/>
        <v>0.1014683471</v>
      </c>
      <c r="E171" s="89">
        <f t="shared" si="9"/>
        <v>0.10175989369999999</v>
      </c>
      <c r="F171" s="89">
        <f t="shared" si="10"/>
        <v>0.102483030571</v>
      </c>
      <c r="G171" s="89">
        <f t="shared" si="11"/>
        <v>0.10277749263699999</v>
      </c>
    </row>
    <row r="172" spans="1:7" ht="15">
      <c r="A172" s="92">
        <v>167</v>
      </c>
      <c r="B172" s="86">
        <v>0.10109852</v>
      </c>
      <c r="C172" s="86">
        <v>0.1013981</v>
      </c>
      <c r="D172" s="89">
        <f t="shared" si="8"/>
        <v>0.10210950519999999</v>
      </c>
      <c r="E172" s="89">
        <f t="shared" si="9"/>
        <v>0.102412081</v>
      </c>
      <c r="F172" s="89">
        <f t="shared" si="10"/>
        <v>0.103130600252</v>
      </c>
      <c r="G172" s="89">
        <f t="shared" si="11"/>
        <v>0.10343620181</v>
      </c>
    </row>
    <row r="173" spans="1:7" ht="15">
      <c r="A173" s="92">
        <v>168</v>
      </c>
      <c r="B173" s="86">
        <v>0.10173371</v>
      </c>
      <c r="C173" s="86">
        <v>0.10202619</v>
      </c>
      <c r="D173" s="89">
        <f t="shared" si="8"/>
        <v>0.1027510471</v>
      </c>
      <c r="E173" s="89">
        <f t="shared" si="9"/>
        <v>0.1030464519</v>
      </c>
      <c r="F173" s="89">
        <f t="shared" si="10"/>
        <v>0.103778557571</v>
      </c>
      <c r="G173" s="89">
        <f t="shared" si="11"/>
        <v>0.104076916419</v>
      </c>
    </row>
    <row r="174" spans="1:7" ht="15">
      <c r="A174" s="92">
        <v>169</v>
      </c>
      <c r="B174" s="86">
        <v>0.10236926</v>
      </c>
      <c r="C174" s="86">
        <v>0.10266365</v>
      </c>
      <c r="D174" s="89">
        <f t="shared" si="8"/>
        <v>0.1033929526</v>
      </c>
      <c r="E174" s="89">
        <f t="shared" si="9"/>
        <v>0.10369028649999999</v>
      </c>
      <c r="F174" s="89">
        <f t="shared" si="10"/>
        <v>0.104426882126</v>
      </c>
      <c r="G174" s="89">
        <f t="shared" si="11"/>
        <v>0.10472718936499999</v>
      </c>
    </row>
    <row r="175" spans="1:7" ht="15">
      <c r="A175" s="92">
        <v>170</v>
      </c>
      <c r="B175" s="86">
        <v>0.10300517</v>
      </c>
      <c r="C175" s="86">
        <v>0.10330148</v>
      </c>
      <c r="D175" s="89">
        <f t="shared" si="8"/>
        <v>0.1040352217</v>
      </c>
      <c r="E175" s="89">
        <f t="shared" si="9"/>
        <v>0.1043344948</v>
      </c>
      <c r="F175" s="89">
        <f t="shared" si="10"/>
        <v>0.105075573917</v>
      </c>
      <c r="G175" s="89">
        <f t="shared" si="11"/>
        <v>0.105377839748</v>
      </c>
    </row>
    <row r="176" spans="1:7" ht="15">
      <c r="A176" s="92">
        <v>171</v>
      </c>
      <c r="B176" s="86">
        <v>0.10364145</v>
      </c>
      <c r="C176" s="86">
        <v>0.10393967</v>
      </c>
      <c r="D176" s="89">
        <f t="shared" si="8"/>
        <v>0.1046778645</v>
      </c>
      <c r="E176" s="89">
        <f t="shared" si="9"/>
        <v>0.1049790667</v>
      </c>
      <c r="F176" s="89">
        <f t="shared" si="10"/>
        <v>0.10572464314499999</v>
      </c>
      <c r="G176" s="89">
        <f t="shared" si="11"/>
        <v>0.106028857367</v>
      </c>
    </row>
    <row r="177" spans="1:7" ht="15">
      <c r="A177" s="92">
        <v>172</v>
      </c>
      <c r="B177" s="86">
        <v>0.1042781</v>
      </c>
      <c r="C177" s="86">
        <v>0.10457824</v>
      </c>
      <c r="D177" s="89">
        <f t="shared" si="8"/>
        <v>0.105320881</v>
      </c>
      <c r="E177" s="89">
        <f t="shared" si="9"/>
        <v>0.1056240224</v>
      </c>
      <c r="F177" s="89">
        <f t="shared" si="10"/>
        <v>0.10637408981</v>
      </c>
      <c r="G177" s="89">
        <f t="shared" si="11"/>
        <v>0.106680262624</v>
      </c>
    </row>
    <row r="178" spans="1:7" ht="15">
      <c r="A178" s="92">
        <v>173</v>
      </c>
      <c r="B178" s="86">
        <v>0.10491512</v>
      </c>
      <c r="C178" s="86">
        <v>0.10521718</v>
      </c>
      <c r="D178" s="89">
        <f t="shared" si="8"/>
        <v>0.1059642712</v>
      </c>
      <c r="E178" s="89">
        <f t="shared" si="9"/>
        <v>0.1062693518</v>
      </c>
      <c r="F178" s="89">
        <f t="shared" si="10"/>
        <v>0.107023913912</v>
      </c>
      <c r="G178" s="89">
        <f t="shared" si="11"/>
        <v>0.10733204531799999</v>
      </c>
    </row>
    <row r="179" spans="1:7" ht="15">
      <c r="A179" s="92">
        <v>174</v>
      </c>
      <c r="B179" s="86">
        <v>0.10555251</v>
      </c>
      <c r="C179" s="86">
        <v>0.10585648</v>
      </c>
      <c r="D179" s="89">
        <f t="shared" si="8"/>
        <v>0.1066080351</v>
      </c>
      <c r="E179" s="89">
        <f t="shared" si="9"/>
        <v>0.1069150448</v>
      </c>
      <c r="F179" s="89">
        <f t="shared" si="10"/>
        <v>0.107674115451</v>
      </c>
      <c r="G179" s="89">
        <f t="shared" si="11"/>
        <v>0.107984195248</v>
      </c>
    </row>
    <row r="180" spans="1:7" ht="15">
      <c r="A180" s="92">
        <v>175</v>
      </c>
      <c r="B180" s="86">
        <v>0.10619026</v>
      </c>
      <c r="C180" s="86">
        <v>0.10649616</v>
      </c>
      <c r="D180" s="89">
        <f t="shared" si="8"/>
        <v>0.10725216259999999</v>
      </c>
      <c r="E180" s="89">
        <f t="shared" si="9"/>
        <v>0.1075611216</v>
      </c>
      <c r="F180" s="89">
        <f t="shared" si="10"/>
        <v>0.10832468422599999</v>
      </c>
      <c r="G180" s="89">
        <f t="shared" si="11"/>
        <v>0.108636732816</v>
      </c>
    </row>
    <row r="181" spans="1:7" ht="15">
      <c r="A181" s="92">
        <v>176</v>
      </c>
      <c r="B181" s="86">
        <v>0.10682838</v>
      </c>
      <c r="C181" s="86">
        <v>0.10713621</v>
      </c>
      <c r="D181" s="89">
        <f t="shared" si="8"/>
        <v>0.1078966638</v>
      </c>
      <c r="E181" s="89">
        <f t="shared" si="9"/>
        <v>0.1082075721</v>
      </c>
      <c r="F181" s="89">
        <f t="shared" si="10"/>
        <v>0.108975630438</v>
      </c>
      <c r="G181" s="89">
        <f t="shared" si="11"/>
        <v>0.109289647821</v>
      </c>
    </row>
    <row r="182" spans="1:7" ht="15">
      <c r="A182" s="92">
        <v>177</v>
      </c>
      <c r="B182" s="86">
        <v>0.10746687</v>
      </c>
      <c r="C182" s="86">
        <v>0.10777662</v>
      </c>
      <c r="D182" s="89">
        <f t="shared" si="8"/>
        <v>0.10854153870000001</v>
      </c>
      <c r="E182" s="89">
        <f t="shared" si="9"/>
        <v>0.1088543862</v>
      </c>
      <c r="F182" s="89">
        <f t="shared" si="10"/>
        <v>0.109626954087</v>
      </c>
      <c r="G182" s="89">
        <f t="shared" si="11"/>
        <v>0.109942930062</v>
      </c>
    </row>
    <row r="183" spans="1:7" ht="15">
      <c r="A183" s="92">
        <v>178</v>
      </c>
      <c r="B183" s="86">
        <v>0.10810572</v>
      </c>
      <c r="C183" s="86">
        <v>0.10841741</v>
      </c>
      <c r="D183" s="89">
        <f t="shared" si="8"/>
        <v>0.1091867772</v>
      </c>
      <c r="E183" s="89">
        <f t="shared" si="9"/>
        <v>0.10950158410000001</v>
      </c>
      <c r="F183" s="89">
        <f t="shared" si="10"/>
        <v>0.110278644972</v>
      </c>
      <c r="G183" s="89">
        <f t="shared" si="11"/>
        <v>0.110596599941</v>
      </c>
    </row>
    <row r="184" spans="1:7" ht="15">
      <c r="A184" s="92">
        <v>179</v>
      </c>
      <c r="B184" s="86">
        <v>0.10874495</v>
      </c>
      <c r="C184" s="86">
        <v>0.10905857</v>
      </c>
      <c r="D184" s="89">
        <f t="shared" si="8"/>
        <v>0.10983239950000001</v>
      </c>
      <c r="E184" s="89">
        <f t="shared" si="9"/>
        <v>0.11014915569999999</v>
      </c>
      <c r="F184" s="89">
        <f t="shared" si="10"/>
        <v>0.11093072349500001</v>
      </c>
      <c r="G184" s="89">
        <f t="shared" si="11"/>
        <v>0.11125064725699998</v>
      </c>
    </row>
    <row r="185" spans="1:7" ht="15">
      <c r="A185" s="92">
        <v>180</v>
      </c>
      <c r="B185" s="86">
        <v>0.10938454</v>
      </c>
      <c r="C185" s="86">
        <v>0.10970009</v>
      </c>
      <c r="D185" s="89">
        <f t="shared" si="8"/>
        <v>0.1104783854</v>
      </c>
      <c r="E185" s="89">
        <f t="shared" si="9"/>
        <v>0.1107970909</v>
      </c>
      <c r="F185" s="89">
        <f t="shared" si="10"/>
        <v>0.111583169254</v>
      </c>
      <c r="G185" s="89">
        <f t="shared" si="11"/>
        <v>0.111905061809</v>
      </c>
    </row>
    <row r="186" spans="1:7" ht="15">
      <c r="A186" s="92">
        <v>181</v>
      </c>
      <c r="B186" s="86">
        <v>0.11002451</v>
      </c>
      <c r="C186" s="86">
        <v>0.11034199</v>
      </c>
      <c r="D186" s="89">
        <f t="shared" si="8"/>
        <v>0.1111247551</v>
      </c>
      <c r="E186" s="89">
        <f t="shared" si="9"/>
        <v>0.1114454099</v>
      </c>
      <c r="F186" s="89">
        <f t="shared" si="10"/>
        <v>0.112236002651</v>
      </c>
      <c r="G186" s="89">
        <f t="shared" si="11"/>
        <v>0.112559863999</v>
      </c>
    </row>
    <row r="187" spans="1:7" ht="15">
      <c r="A187" s="92">
        <v>182</v>
      </c>
      <c r="B187" s="86">
        <v>0.11066484</v>
      </c>
      <c r="C187" s="86">
        <v>0.11098426</v>
      </c>
      <c r="D187" s="89">
        <f t="shared" si="8"/>
        <v>0.1117714884</v>
      </c>
      <c r="E187" s="89">
        <f t="shared" si="9"/>
        <v>0.1120941026</v>
      </c>
      <c r="F187" s="89">
        <f t="shared" si="10"/>
        <v>0.112889203284</v>
      </c>
      <c r="G187" s="89">
        <f t="shared" si="11"/>
        <v>0.11321504362599999</v>
      </c>
    </row>
    <row r="188" spans="1:7" ht="15">
      <c r="A188" s="92">
        <v>183</v>
      </c>
      <c r="B188" s="86">
        <v>0.11130554</v>
      </c>
      <c r="C188" s="86">
        <v>0.11162691</v>
      </c>
      <c r="D188" s="89">
        <f t="shared" si="8"/>
        <v>0.11241859539999999</v>
      </c>
      <c r="E188" s="89">
        <f t="shared" si="9"/>
        <v>0.1127431791</v>
      </c>
      <c r="F188" s="89">
        <f t="shared" si="10"/>
        <v>0.11354278135399999</v>
      </c>
      <c r="G188" s="89">
        <f t="shared" si="11"/>
        <v>0.113870610891</v>
      </c>
    </row>
    <row r="189" spans="1:7" ht="15">
      <c r="A189" s="92">
        <v>184</v>
      </c>
      <c r="B189" s="86">
        <v>0.11194661</v>
      </c>
      <c r="C189" s="86">
        <v>0.11226992</v>
      </c>
      <c r="D189" s="89">
        <f t="shared" si="8"/>
        <v>0.1130660761</v>
      </c>
      <c r="E189" s="89">
        <f t="shared" si="9"/>
        <v>0.11339261919999999</v>
      </c>
      <c r="F189" s="89">
        <f t="shared" si="10"/>
        <v>0.114196736861</v>
      </c>
      <c r="G189" s="89">
        <f t="shared" si="11"/>
        <v>0.114526545392</v>
      </c>
    </row>
    <row r="190" spans="1:7" ht="15">
      <c r="A190" s="92">
        <v>185</v>
      </c>
      <c r="B190" s="86">
        <v>0.11258805</v>
      </c>
      <c r="C190" s="86">
        <v>0.11291331</v>
      </c>
      <c r="D190" s="89">
        <f t="shared" si="8"/>
        <v>0.11371393049999999</v>
      </c>
      <c r="E190" s="89">
        <f t="shared" si="9"/>
        <v>0.1140424431</v>
      </c>
      <c r="F190" s="89">
        <f t="shared" si="10"/>
        <v>0.114851069805</v>
      </c>
      <c r="G190" s="89">
        <f t="shared" si="11"/>
        <v>0.115182867531</v>
      </c>
    </row>
    <row r="191" spans="1:7" ht="15">
      <c r="A191" s="92">
        <v>186</v>
      </c>
      <c r="B191" s="86">
        <v>0.11322986</v>
      </c>
      <c r="C191" s="86">
        <v>0.11355706</v>
      </c>
      <c r="D191" s="89">
        <f t="shared" si="8"/>
        <v>0.1143621586</v>
      </c>
      <c r="E191" s="89">
        <f t="shared" si="9"/>
        <v>0.1146926306</v>
      </c>
      <c r="F191" s="89">
        <f t="shared" si="10"/>
        <v>0.115505780186</v>
      </c>
      <c r="G191" s="89">
        <f t="shared" si="11"/>
        <v>0.115839556906</v>
      </c>
    </row>
    <row r="192" spans="1:7" ht="15">
      <c r="A192" s="92">
        <v>187</v>
      </c>
      <c r="B192" s="86">
        <v>0.11387204</v>
      </c>
      <c r="C192" s="86">
        <v>0.11420119</v>
      </c>
      <c r="D192" s="89">
        <f t="shared" si="8"/>
        <v>0.1150107604</v>
      </c>
      <c r="E192" s="89">
        <f t="shared" si="9"/>
        <v>0.1153432019</v>
      </c>
      <c r="F192" s="89">
        <f t="shared" si="10"/>
        <v>0.116160868004</v>
      </c>
      <c r="G192" s="89">
        <f t="shared" si="11"/>
        <v>0.116496633919</v>
      </c>
    </row>
    <row r="193" spans="1:7" ht="15">
      <c r="A193" s="92">
        <v>188</v>
      </c>
      <c r="B193" s="86">
        <v>0.11451459</v>
      </c>
      <c r="C193" s="86">
        <v>0.1148457</v>
      </c>
      <c r="D193" s="89">
        <f t="shared" si="8"/>
        <v>0.1156597359</v>
      </c>
      <c r="E193" s="89">
        <f t="shared" si="9"/>
        <v>0.115994157</v>
      </c>
      <c r="F193" s="89">
        <f t="shared" si="10"/>
        <v>0.11681633325900001</v>
      </c>
      <c r="G193" s="89">
        <f t="shared" si="11"/>
        <v>0.11715409857</v>
      </c>
    </row>
    <row r="194" spans="1:7" ht="15">
      <c r="A194" s="92">
        <v>189</v>
      </c>
      <c r="B194" s="86">
        <v>0.11515752</v>
      </c>
      <c r="C194" s="86">
        <v>0.11549057</v>
      </c>
      <c r="D194" s="89">
        <f t="shared" si="8"/>
        <v>0.1163090952</v>
      </c>
      <c r="E194" s="89">
        <f t="shared" si="9"/>
        <v>0.1166454757</v>
      </c>
      <c r="F194" s="89">
        <f t="shared" si="10"/>
        <v>0.117472186152</v>
      </c>
      <c r="G194" s="89">
        <f t="shared" si="11"/>
        <v>0.117811930457</v>
      </c>
    </row>
    <row r="195" spans="1:7" ht="15">
      <c r="A195" s="92">
        <v>190</v>
      </c>
      <c r="B195" s="86">
        <v>0.11580081</v>
      </c>
      <c r="C195" s="86">
        <v>0.11613582</v>
      </c>
      <c r="D195" s="89">
        <f t="shared" si="8"/>
        <v>0.1169588181</v>
      </c>
      <c r="E195" s="89">
        <f t="shared" si="9"/>
        <v>0.1172971782</v>
      </c>
      <c r="F195" s="89">
        <f t="shared" si="10"/>
        <v>0.118128406281</v>
      </c>
      <c r="G195" s="89">
        <f t="shared" si="11"/>
        <v>0.118470149982</v>
      </c>
    </row>
    <row r="196" spans="1:7" ht="15">
      <c r="A196" s="92">
        <v>191</v>
      </c>
      <c r="B196" s="86">
        <v>0.11644447</v>
      </c>
      <c r="C196" s="86">
        <v>0.11678144</v>
      </c>
      <c r="D196" s="89">
        <f t="shared" si="8"/>
        <v>0.1176089147</v>
      </c>
      <c r="E196" s="89">
        <f t="shared" si="9"/>
        <v>0.1179492544</v>
      </c>
      <c r="F196" s="89">
        <f t="shared" si="10"/>
        <v>0.118785003847</v>
      </c>
      <c r="G196" s="89">
        <f t="shared" si="11"/>
        <v>0.119128746944</v>
      </c>
    </row>
    <row r="197" spans="1:7" ht="15">
      <c r="A197" s="92">
        <v>192</v>
      </c>
      <c r="B197" s="86">
        <v>0.11708851</v>
      </c>
      <c r="C197" s="86">
        <v>0.11742744</v>
      </c>
      <c r="D197" s="89">
        <f t="shared" si="8"/>
        <v>0.11825939510000001</v>
      </c>
      <c r="E197" s="89">
        <f t="shared" si="9"/>
        <v>0.11860171439999999</v>
      </c>
      <c r="F197" s="89">
        <f t="shared" si="10"/>
        <v>0.11944198905100001</v>
      </c>
      <c r="G197" s="89">
        <f t="shared" si="11"/>
        <v>0.11978773154399999</v>
      </c>
    </row>
    <row r="198" spans="1:7" ht="15">
      <c r="A198" s="92">
        <v>193</v>
      </c>
      <c r="B198" s="86">
        <v>0.11773292</v>
      </c>
      <c r="C198" s="86">
        <v>0.11807381</v>
      </c>
      <c r="D198" s="89">
        <f t="shared" si="8"/>
        <v>0.1189102492</v>
      </c>
      <c r="E198" s="89">
        <f t="shared" si="9"/>
        <v>0.1192545481</v>
      </c>
      <c r="F198" s="89">
        <f t="shared" si="10"/>
        <v>0.12009935169199999</v>
      </c>
      <c r="G198" s="89">
        <f t="shared" si="11"/>
        <v>0.120447093581</v>
      </c>
    </row>
    <row r="199" spans="1:7" ht="15">
      <c r="A199" s="92">
        <v>194</v>
      </c>
      <c r="B199" s="86">
        <v>0.11837769</v>
      </c>
      <c r="C199" s="86">
        <v>0.11872055</v>
      </c>
      <c r="D199" s="89">
        <f aca="true" t="shared" si="12" ref="D199:D262">B199*1%+B199</f>
        <v>0.1195614669</v>
      </c>
      <c r="E199" s="89">
        <f aca="true" t="shared" si="13" ref="E199:E262">C199*1%+C199</f>
        <v>0.11990775549999999</v>
      </c>
      <c r="F199" s="89">
        <f aca="true" t="shared" si="14" ref="F199:F262">D199*1%+D199</f>
        <v>0.120757081569</v>
      </c>
      <c r="G199" s="89">
        <f aca="true" t="shared" si="15" ref="G199:G262">E199*1%+E199</f>
        <v>0.12110683305499999</v>
      </c>
    </row>
    <row r="200" spans="1:7" ht="15">
      <c r="A200" s="92">
        <v>195</v>
      </c>
      <c r="B200" s="86">
        <v>0.11902285</v>
      </c>
      <c r="C200" s="86">
        <v>0.11936767</v>
      </c>
      <c r="D200" s="89">
        <f t="shared" si="12"/>
        <v>0.1202130785</v>
      </c>
      <c r="E200" s="89">
        <f t="shared" si="13"/>
        <v>0.12056134669999999</v>
      </c>
      <c r="F200" s="89">
        <f t="shared" si="14"/>
        <v>0.121415209285</v>
      </c>
      <c r="G200" s="89">
        <f t="shared" si="15"/>
        <v>0.12176696016699999</v>
      </c>
    </row>
    <row r="201" spans="1:7" ht="15">
      <c r="A201" s="92">
        <v>196</v>
      </c>
      <c r="B201" s="86">
        <v>0.11966837</v>
      </c>
      <c r="C201" s="86">
        <v>0.12001516</v>
      </c>
      <c r="D201" s="89">
        <f t="shared" si="12"/>
        <v>0.1208650537</v>
      </c>
      <c r="E201" s="89">
        <f t="shared" si="13"/>
        <v>0.1212153116</v>
      </c>
      <c r="F201" s="89">
        <f t="shared" si="14"/>
        <v>0.12207370423700001</v>
      </c>
      <c r="G201" s="89">
        <f t="shared" si="15"/>
        <v>0.122427464716</v>
      </c>
    </row>
    <row r="202" spans="1:7" ht="15">
      <c r="A202" s="92">
        <v>197</v>
      </c>
      <c r="B202" s="86">
        <v>0.12031426</v>
      </c>
      <c r="C202" s="86">
        <v>0.12066302</v>
      </c>
      <c r="D202" s="89">
        <f t="shared" si="12"/>
        <v>0.1215174026</v>
      </c>
      <c r="E202" s="89">
        <f t="shared" si="13"/>
        <v>0.1218696502</v>
      </c>
      <c r="F202" s="89">
        <f t="shared" si="14"/>
        <v>0.122732576626</v>
      </c>
      <c r="G202" s="89">
        <f t="shared" si="15"/>
        <v>0.123088346702</v>
      </c>
    </row>
    <row r="203" spans="1:7" ht="15">
      <c r="A203" s="92">
        <v>198</v>
      </c>
      <c r="B203" s="86">
        <v>0.12096053</v>
      </c>
      <c r="C203" s="86">
        <v>0.12131127</v>
      </c>
      <c r="D203" s="89">
        <f t="shared" si="12"/>
        <v>0.1221701353</v>
      </c>
      <c r="E203" s="89">
        <f t="shared" si="13"/>
        <v>0.1225243827</v>
      </c>
      <c r="F203" s="89">
        <f t="shared" si="14"/>
        <v>0.12339183665299999</v>
      </c>
      <c r="G203" s="89">
        <f t="shared" si="15"/>
        <v>0.123749626527</v>
      </c>
    </row>
    <row r="204" spans="1:7" ht="15">
      <c r="A204" s="92">
        <v>199</v>
      </c>
      <c r="B204" s="86">
        <v>0.12160717</v>
      </c>
      <c r="C204" s="86">
        <v>0.12195988</v>
      </c>
      <c r="D204" s="89">
        <f t="shared" si="12"/>
        <v>0.1228232417</v>
      </c>
      <c r="E204" s="89">
        <f t="shared" si="13"/>
        <v>0.1231794788</v>
      </c>
      <c r="F204" s="89">
        <f t="shared" si="14"/>
        <v>0.124051474117</v>
      </c>
      <c r="G204" s="89">
        <f t="shared" si="15"/>
        <v>0.12441127358800001</v>
      </c>
    </row>
    <row r="205" spans="1:7" ht="15">
      <c r="A205" s="92">
        <v>200</v>
      </c>
      <c r="B205" s="86">
        <v>0.12225419</v>
      </c>
      <c r="C205" s="86">
        <v>0.12260887</v>
      </c>
      <c r="D205" s="89">
        <f t="shared" si="12"/>
        <v>0.1234767319</v>
      </c>
      <c r="E205" s="89">
        <f t="shared" si="13"/>
        <v>0.1238349587</v>
      </c>
      <c r="F205" s="89">
        <f t="shared" si="14"/>
        <v>0.124711499219</v>
      </c>
      <c r="G205" s="89">
        <f t="shared" si="15"/>
        <v>0.125073308287</v>
      </c>
    </row>
    <row r="206" spans="1:7" ht="15">
      <c r="A206" s="92">
        <v>201</v>
      </c>
      <c r="B206" s="86">
        <v>0.12290157</v>
      </c>
      <c r="C206" s="86">
        <v>0.12325824</v>
      </c>
      <c r="D206" s="89">
        <f t="shared" si="12"/>
        <v>0.1241305857</v>
      </c>
      <c r="E206" s="89">
        <f t="shared" si="13"/>
        <v>0.1244908224</v>
      </c>
      <c r="F206" s="89">
        <f t="shared" si="14"/>
        <v>0.12537189155700001</v>
      </c>
      <c r="G206" s="89">
        <f t="shared" si="15"/>
        <v>0.125735730624</v>
      </c>
    </row>
    <row r="207" spans="1:7" ht="15">
      <c r="A207" s="92">
        <v>202</v>
      </c>
      <c r="B207" s="86">
        <v>0.12354933</v>
      </c>
      <c r="C207" s="86">
        <v>0.12390798</v>
      </c>
      <c r="D207" s="89">
        <f t="shared" si="12"/>
        <v>0.1247848233</v>
      </c>
      <c r="E207" s="89">
        <f t="shared" si="13"/>
        <v>0.1251470598</v>
      </c>
      <c r="F207" s="89">
        <f t="shared" si="14"/>
        <v>0.126032671533</v>
      </c>
      <c r="G207" s="89">
        <f t="shared" si="15"/>
        <v>0.12639853039799998</v>
      </c>
    </row>
    <row r="208" spans="1:7" ht="15">
      <c r="A208" s="92">
        <v>203</v>
      </c>
      <c r="B208" s="86">
        <v>0.12419747</v>
      </c>
      <c r="C208" s="86">
        <v>0.1245581</v>
      </c>
      <c r="D208" s="89">
        <f t="shared" si="12"/>
        <v>0.1254394447</v>
      </c>
      <c r="E208" s="89">
        <f t="shared" si="13"/>
        <v>0.125803681</v>
      </c>
      <c r="F208" s="89">
        <f t="shared" si="14"/>
        <v>0.12669383914700003</v>
      </c>
      <c r="G208" s="89">
        <f t="shared" si="15"/>
        <v>0.12706171781</v>
      </c>
    </row>
    <row r="209" spans="1:7" ht="15">
      <c r="A209" s="92">
        <v>204</v>
      </c>
      <c r="B209" s="86">
        <v>0.12484597</v>
      </c>
      <c r="C209" s="86">
        <v>0.12520859</v>
      </c>
      <c r="D209" s="89">
        <f t="shared" si="12"/>
        <v>0.1260944297</v>
      </c>
      <c r="E209" s="89">
        <f t="shared" si="13"/>
        <v>0.1264606759</v>
      </c>
      <c r="F209" s="89">
        <f t="shared" si="14"/>
        <v>0.127355373997</v>
      </c>
      <c r="G209" s="89">
        <f t="shared" si="15"/>
        <v>0.12772528265900002</v>
      </c>
    </row>
    <row r="210" spans="1:7" ht="15">
      <c r="A210" s="92">
        <v>205</v>
      </c>
      <c r="B210" s="86">
        <v>0.12549486</v>
      </c>
      <c r="C210" s="86">
        <v>0.12585946</v>
      </c>
      <c r="D210" s="89">
        <f t="shared" si="12"/>
        <v>0.1267498086</v>
      </c>
      <c r="E210" s="89">
        <f t="shared" si="13"/>
        <v>0.1271180546</v>
      </c>
      <c r="F210" s="89">
        <f t="shared" si="14"/>
        <v>0.128017306686</v>
      </c>
      <c r="G210" s="89">
        <f t="shared" si="15"/>
        <v>0.128389235146</v>
      </c>
    </row>
    <row r="211" spans="1:7" ht="15">
      <c r="A211" s="92">
        <v>206</v>
      </c>
      <c r="B211" s="86">
        <v>0.12614411</v>
      </c>
      <c r="C211" s="86">
        <v>0.12651071</v>
      </c>
      <c r="D211" s="89">
        <f t="shared" si="12"/>
        <v>0.12740555110000001</v>
      </c>
      <c r="E211" s="89">
        <f t="shared" si="13"/>
        <v>0.1277758171</v>
      </c>
      <c r="F211" s="89">
        <f t="shared" si="14"/>
        <v>0.128679606611</v>
      </c>
      <c r="G211" s="89">
        <f t="shared" si="15"/>
        <v>0.129053575271</v>
      </c>
    </row>
    <row r="212" spans="1:7" ht="15">
      <c r="A212" s="92">
        <v>207</v>
      </c>
      <c r="B212" s="86">
        <v>0.12679374</v>
      </c>
      <c r="C212" s="86">
        <v>0.12716233</v>
      </c>
      <c r="D212" s="89">
        <f t="shared" si="12"/>
        <v>0.1280616774</v>
      </c>
      <c r="E212" s="89">
        <f t="shared" si="13"/>
        <v>0.1284339533</v>
      </c>
      <c r="F212" s="89">
        <f t="shared" si="14"/>
        <v>0.12934229417399998</v>
      </c>
      <c r="G212" s="89">
        <f t="shared" si="15"/>
        <v>0.129718292833</v>
      </c>
    </row>
    <row r="213" spans="1:7" ht="15">
      <c r="A213" s="92">
        <v>208</v>
      </c>
      <c r="B213" s="86">
        <v>0.12744375</v>
      </c>
      <c r="C213" s="86">
        <v>0.12781433</v>
      </c>
      <c r="D213" s="89">
        <f t="shared" si="12"/>
        <v>0.1287181875</v>
      </c>
      <c r="E213" s="89">
        <f t="shared" si="13"/>
        <v>0.1290924733</v>
      </c>
      <c r="F213" s="89">
        <f t="shared" si="14"/>
        <v>0.13000536937499999</v>
      </c>
      <c r="G213" s="89">
        <f t="shared" si="15"/>
        <v>0.130383398033</v>
      </c>
    </row>
    <row r="214" spans="1:7" ht="15">
      <c r="A214" s="92">
        <v>209</v>
      </c>
      <c r="B214" s="86">
        <v>0.12809413</v>
      </c>
      <c r="C214" s="86">
        <v>0.12846671</v>
      </c>
      <c r="D214" s="89">
        <f t="shared" si="12"/>
        <v>0.1293750713</v>
      </c>
      <c r="E214" s="89">
        <f t="shared" si="13"/>
        <v>0.1297513771</v>
      </c>
      <c r="F214" s="89">
        <f t="shared" si="14"/>
        <v>0.130668822013</v>
      </c>
      <c r="G214" s="89">
        <f t="shared" si="15"/>
        <v>0.13104889087100002</v>
      </c>
    </row>
    <row r="215" spans="1:7" ht="15">
      <c r="A215" s="92">
        <v>210</v>
      </c>
      <c r="B215" s="86">
        <v>0.12874489</v>
      </c>
      <c r="C215" s="86">
        <v>0.12911946</v>
      </c>
      <c r="D215" s="89">
        <f t="shared" si="12"/>
        <v>0.1300323389</v>
      </c>
      <c r="E215" s="89">
        <f t="shared" si="13"/>
        <v>0.13041065459999998</v>
      </c>
      <c r="F215" s="89">
        <f t="shared" si="14"/>
        <v>0.13133266228899998</v>
      </c>
      <c r="G215" s="89">
        <f t="shared" si="15"/>
        <v>0.13171476114599998</v>
      </c>
    </row>
    <row r="216" spans="1:7" ht="15">
      <c r="A216" s="92">
        <v>211</v>
      </c>
      <c r="B216" s="86">
        <v>0.12939602</v>
      </c>
      <c r="C216" s="86">
        <v>0.12977259</v>
      </c>
      <c r="D216" s="89">
        <f t="shared" si="12"/>
        <v>0.1306899802</v>
      </c>
      <c r="E216" s="89">
        <f t="shared" si="13"/>
        <v>0.13107031589999998</v>
      </c>
      <c r="F216" s="89">
        <f t="shared" si="14"/>
        <v>0.131996880002</v>
      </c>
      <c r="G216" s="89">
        <f t="shared" si="15"/>
        <v>0.132381019059</v>
      </c>
    </row>
    <row r="217" spans="1:7" ht="15">
      <c r="A217" s="92">
        <v>212</v>
      </c>
      <c r="B217" s="86">
        <v>0.13004752</v>
      </c>
      <c r="C217" s="86">
        <v>0.1304261</v>
      </c>
      <c r="D217" s="89">
        <f t="shared" si="12"/>
        <v>0.1313479952</v>
      </c>
      <c r="E217" s="89">
        <f t="shared" si="13"/>
        <v>0.131730361</v>
      </c>
      <c r="F217" s="89">
        <f t="shared" si="14"/>
        <v>0.13266147515200002</v>
      </c>
      <c r="G217" s="89">
        <f t="shared" si="15"/>
        <v>0.13304766460999998</v>
      </c>
    </row>
    <row r="218" spans="1:7" ht="15">
      <c r="A218" s="92">
        <v>213</v>
      </c>
      <c r="B218" s="86">
        <v>0.13069941</v>
      </c>
      <c r="C218" s="86">
        <v>0.13107999</v>
      </c>
      <c r="D218" s="89">
        <f t="shared" si="12"/>
        <v>0.13200640409999997</v>
      </c>
      <c r="E218" s="89">
        <f t="shared" si="13"/>
        <v>0.1323907899</v>
      </c>
      <c r="F218" s="89">
        <f t="shared" si="14"/>
        <v>0.13332646814099997</v>
      </c>
      <c r="G218" s="89">
        <f t="shared" si="15"/>
        <v>0.133714697799</v>
      </c>
    </row>
    <row r="219" spans="1:7" ht="15">
      <c r="A219" s="92">
        <v>214</v>
      </c>
      <c r="B219" s="86">
        <v>0.13135166</v>
      </c>
      <c r="C219" s="86">
        <v>0.13173426</v>
      </c>
      <c r="D219" s="89">
        <f t="shared" si="12"/>
        <v>0.13266517660000002</v>
      </c>
      <c r="E219" s="89">
        <f t="shared" si="13"/>
        <v>0.13305160259999999</v>
      </c>
      <c r="F219" s="89">
        <f t="shared" si="14"/>
        <v>0.13399182836600002</v>
      </c>
      <c r="G219" s="89">
        <f t="shared" si="15"/>
        <v>0.134382118626</v>
      </c>
    </row>
    <row r="220" spans="1:7" ht="15">
      <c r="A220" s="92">
        <v>215</v>
      </c>
      <c r="B220" s="86">
        <v>0.1320043</v>
      </c>
      <c r="C220" s="86">
        <v>0.1323889</v>
      </c>
      <c r="D220" s="89">
        <f t="shared" si="12"/>
        <v>0.13332434299999998</v>
      </c>
      <c r="E220" s="89">
        <f t="shared" si="13"/>
        <v>0.133712789</v>
      </c>
      <c r="F220" s="89">
        <f t="shared" si="14"/>
        <v>0.13465758642999998</v>
      </c>
      <c r="G220" s="89">
        <f t="shared" si="15"/>
        <v>0.13504991689</v>
      </c>
    </row>
    <row r="221" spans="1:7" ht="15">
      <c r="A221" s="92">
        <v>216</v>
      </c>
      <c r="B221" s="86">
        <v>0.13265731</v>
      </c>
      <c r="C221" s="86">
        <v>0.13304393</v>
      </c>
      <c r="D221" s="89">
        <f t="shared" si="12"/>
        <v>0.1339838831</v>
      </c>
      <c r="E221" s="89">
        <f t="shared" si="13"/>
        <v>0.13437436930000002</v>
      </c>
      <c r="F221" s="89">
        <f t="shared" si="14"/>
        <v>0.135323721931</v>
      </c>
      <c r="G221" s="89">
        <f t="shared" si="15"/>
        <v>0.13571811299300002</v>
      </c>
    </row>
    <row r="222" spans="1:7" ht="15">
      <c r="A222" s="92">
        <v>217</v>
      </c>
      <c r="B222" s="86">
        <v>0.1333107</v>
      </c>
      <c r="C222" s="86">
        <v>0.13369933</v>
      </c>
      <c r="D222" s="89">
        <f t="shared" si="12"/>
        <v>0.134643807</v>
      </c>
      <c r="E222" s="89">
        <f t="shared" si="13"/>
        <v>0.1350363233</v>
      </c>
      <c r="F222" s="89">
        <f t="shared" si="14"/>
        <v>0.13599024507000002</v>
      </c>
      <c r="G222" s="89">
        <f t="shared" si="15"/>
        <v>0.136386686533</v>
      </c>
    </row>
    <row r="223" spans="1:7" ht="15">
      <c r="A223" s="92">
        <v>218</v>
      </c>
      <c r="B223" s="86">
        <v>0.13396446</v>
      </c>
      <c r="C223" s="86">
        <v>0.13435511</v>
      </c>
      <c r="D223" s="89">
        <f t="shared" si="12"/>
        <v>0.1353041046</v>
      </c>
      <c r="E223" s="89">
        <f t="shared" si="13"/>
        <v>0.1356986611</v>
      </c>
      <c r="F223" s="89">
        <f t="shared" si="14"/>
        <v>0.136657145646</v>
      </c>
      <c r="G223" s="89">
        <f t="shared" si="15"/>
        <v>0.137055647711</v>
      </c>
    </row>
    <row r="224" spans="1:7" ht="15">
      <c r="A224" s="92">
        <v>219</v>
      </c>
      <c r="B224" s="86">
        <v>0.13461861</v>
      </c>
      <c r="C224" s="86">
        <v>0.13501127</v>
      </c>
      <c r="D224" s="89">
        <f t="shared" si="12"/>
        <v>0.1359647961</v>
      </c>
      <c r="E224" s="89">
        <f t="shared" si="13"/>
        <v>0.13636138269999998</v>
      </c>
      <c r="F224" s="89">
        <f t="shared" si="14"/>
        <v>0.137324444061</v>
      </c>
      <c r="G224" s="89">
        <f t="shared" si="15"/>
        <v>0.137724996527</v>
      </c>
    </row>
    <row r="225" spans="1:7" ht="15">
      <c r="A225" s="92">
        <v>220</v>
      </c>
      <c r="B225" s="86">
        <v>0.13527312</v>
      </c>
      <c r="C225" s="86">
        <v>0.13566781</v>
      </c>
      <c r="D225" s="89">
        <f t="shared" si="12"/>
        <v>0.1366258512</v>
      </c>
      <c r="E225" s="89">
        <f t="shared" si="13"/>
        <v>0.1370244881</v>
      </c>
      <c r="F225" s="89">
        <f t="shared" si="14"/>
        <v>0.13799210971200002</v>
      </c>
      <c r="G225" s="89">
        <f t="shared" si="15"/>
        <v>0.138394732981</v>
      </c>
    </row>
    <row r="226" spans="1:7" ht="15">
      <c r="A226" s="92">
        <v>221</v>
      </c>
      <c r="B226" s="86">
        <v>0.13592802</v>
      </c>
      <c r="C226" s="86">
        <v>0.13632473</v>
      </c>
      <c r="D226" s="89">
        <f t="shared" si="12"/>
        <v>0.13728730020000002</v>
      </c>
      <c r="E226" s="89">
        <f t="shared" si="13"/>
        <v>0.13768797730000001</v>
      </c>
      <c r="F226" s="89">
        <f t="shared" si="14"/>
        <v>0.13866017320200003</v>
      </c>
      <c r="G226" s="89">
        <f t="shared" si="15"/>
        <v>0.139064857073</v>
      </c>
    </row>
    <row r="227" spans="1:7" ht="15">
      <c r="A227" s="92">
        <v>222</v>
      </c>
      <c r="B227" s="86">
        <v>0.1365833</v>
      </c>
      <c r="C227" s="86">
        <v>0.13698203</v>
      </c>
      <c r="D227" s="89">
        <f t="shared" si="12"/>
        <v>0.137949133</v>
      </c>
      <c r="E227" s="89">
        <f t="shared" si="13"/>
        <v>0.1383518503</v>
      </c>
      <c r="F227" s="89">
        <f t="shared" si="14"/>
        <v>0.13932862433</v>
      </c>
      <c r="G227" s="89">
        <f t="shared" si="15"/>
        <v>0.139735368803</v>
      </c>
    </row>
    <row r="228" spans="1:7" ht="15">
      <c r="A228" s="92">
        <v>223</v>
      </c>
      <c r="B228" s="86">
        <v>0.13723895</v>
      </c>
      <c r="C228" s="86">
        <v>0.13763971</v>
      </c>
      <c r="D228" s="89">
        <f t="shared" si="12"/>
        <v>0.13861133949999999</v>
      </c>
      <c r="E228" s="89">
        <f t="shared" si="13"/>
        <v>0.1390161071</v>
      </c>
      <c r="F228" s="89">
        <f t="shared" si="14"/>
        <v>0.13999745289499999</v>
      </c>
      <c r="G228" s="89">
        <f t="shared" si="15"/>
        <v>0.14040626817100002</v>
      </c>
    </row>
    <row r="229" spans="1:7" ht="15">
      <c r="A229" s="92">
        <v>224</v>
      </c>
      <c r="B229" s="86">
        <v>0.13789498</v>
      </c>
      <c r="C229" s="86">
        <v>0.13829777</v>
      </c>
      <c r="D229" s="89">
        <f t="shared" si="12"/>
        <v>0.1392739298</v>
      </c>
      <c r="E229" s="89">
        <f t="shared" si="13"/>
        <v>0.1396807477</v>
      </c>
      <c r="F229" s="89">
        <f t="shared" si="14"/>
        <v>0.140666669098</v>
      </c>
      <c r="G229" s="89">
        <f t="shared" si="15"/>
        <v>0.141077555177</v>
      </c>
    </row>
    <row r="230" spans="1:7" ht="15">
      <c r="A230" s="92">
        <v>225</v>
      </c>
      <c r="B230" s="86">
        <v>0.13855139</v>
      </c>
      <c r="C230" s="86">
        <v>0.13895621</v>
      </c>
      <c r="D230" s="89">
        <f t="shared" si="12"/>
        <v>0.1399369039</v>
      </c>
      <c r="E230" s="89">
        <f t="shared" si="13"/>
        <v>0.1403457721</v>
      </c>
      <c r="F230" s="89">
        <f t="shared" si="14"/>
        <v>0.141336272939</v>
      </c>
      <c r="G230" s="89">
        <f t="shared" si="15"/>
        <v>0.141749229821</v>
      </c>
    </row>
    <row r="231" spans="1:7" ht="15">
      <c r="A231" s="92">
        <v>226</v>
      </c>
      <c r="B231" s="86">
        <v>0.13920818</v>
      </c>
      <c r="C231" s="86">
        <v>0.13961504</v>
      </c>
      <c r="D231" s="89">
        <f t="shared" si="12"/>
        <v>0.1406002618</v>
      </c>
      <c r="E231" s="89">
        <f t="shared" si="13"/>
        <v>0.14101119039999999</v>
      </c>
      <c r="F231" s="89">
        <f t="shared" si="14"/>
        <v>0.142006264418</v>
      </c>
      <c r="G231" s="89">
        <f t="shared" si="15"/>
        <v>0.142421302304</v>
      </c>
    </row>
    <row r="232" spans="1:7" ht="15">
      <c r="A232" s="92">
        <v>227</v>
      </c>
      <c r="B232" s="86">
        <v>0.13986535</v>
      </c>
      <c r="C232" s="86">
        <v>0.14027424</v>
      </c>
      <c r="D232" s="89">
        <f t="shared" si="12"/>
        <v>0.1412640035</v>
      </c>
      <c r="E232" s="89">
        <f t="shared" si="13"/>
        <v>0.14167698239999998</v>
      </c>
      <c r="F232" s="89">
        <f t="shared" si="14"/>
        <v>0.142676643535</v>
      </c>
      <c r="G232" s="89">
        <f t="shared" si="15"/>
        <v>0.14309375222399998</v>
      </c>
    </row>
    <row r="233" spans="1:7" ht="15">
      <c r="A233" s="92">
        <v>228</v>
      </c>
      <c r="B233" s="86">
        <v>0.14052289</v>
      </c>
      <c r="C233" s="86">
        <v>0.14093382</v>
      </c>
      <c r="D233" s="89">
        <f t="shared" si="12"/>
        <v>0.1419281189</v>
      </c>
      <c r="E233" s="89">
        <f t="shared" si="13"/>
        <v>0.1423431582</v>
      </c>
      <c r="F233" s="89">
        <f t="shared" si="14"/>
        <v>0.14334740008900002</v>
      </c>
      <c r="G233" s="89">
        <f t="shared" si="15"/>
        <v>0.143766589782</v>
      </c>
    </row>
    <row r="234" spans="1:7" ht="15">
      <c r="A234" s="92">
        <v>229</v>
      </c>
      <c r="B234" s="86">
        <v>0.14118082</v>
      </c>
      <c r="C234" s="86">
        <v>0.14159379</v>
      </c>
      <c r="D234" s="89">
        <f t="shared" si="12"/>
        <v>0.14259262820000002</v>
      </c>
      <c r="E234" s="89">
        <f t="shared" si="13"/>
        <v>0.1430097279</v>
      </c>
      <c r="F234" s="89">
        <f t="shared" si="14"/>
        <v>0.14401855448200002</v>
      </c>
      <c r="G234" s="89">
        <f t="shared" si="15"/>
        <v>0.144439825179</v>
      </c>
    </row>
    <row r="235" spans="1:7" ht="15">
      <c r="A235" s="92">
        <v>230</v>
      </c>
      <c r="B235" s="86">
        <v>0.14183912</v>
      </c>
      <c r="C235" s="86">
        <v>0.14225414</v>
      </c>
      <c r="D235" s="89">
        <f t="shared" si="12"/>
        <v>0.14325751120000002</v>
      </c>
      <c r="E235" s="89">
        <f t="shared" si="13"/>
        <v>0.1436766814</v>
      </c>
      <c r="F235" s="89">
        <f t="shared" si="14"/>
        <v>0.14469008631200003</v>
      </c>
      <c r="G235" s="89">
        <f t="shared" si="15"/>
        <v>0.14511344821400002</v>
      </c>
    </row>
    <row r="236" spans="1:7" ht="15">
      <c r="A236" s="92">
        <v>231</v>
      </c>
      <c r="B236" s="86">
        <v>0.14249781</v>
      </c>
      <c r="C236" s="86">
        <v>0.14291487</v>
      </c>
      <c r="D236" s="89">
        <f t="shared" si="12"/>
        <v>0.1439227881</v>
      </c>
      <c r="E236" s="89">
        <f t="shared" si="13"/>
        <v>0.1443440187</v>
      </c>
      <c r="F236" s="89">
        <f t="shared" si="14"/>
        <v>0.14536201598100001</v>
      </c>
      <c r="G236" s="89">
        <f t="shared" si="15"/>
        <v>0.14578745888699998</v>
      </c>
    </row>
    <row r="237" spans="1:7" ht="15">
      <c r="A237" s="92">
        <v>232</v>
      </c>
      <c r="B237" s="86">
        <v>0.14315687</v>
      </c>
      <c r="C237" s="86">
        <v>0.14357598</v>
      </c>
      <c r="D237" s="89">
        <f t="shared" si="12"/>
        <v>0.1445884387</v>
      </c>
      <c r="E237" s="89">
        <f t="shared" si="13"/>
        <v>0.14501173979999998</v>
      </c>
      <c r="F237" s="89">
        <f t="shared" si="14"/>
        <v>0.14603432308699998</v>
      </c>
      <c r="G237" s="89">
        <f t="shared" si="15"/>
        <v>0.14646185719799998</v>
      </c>
    </row>
    <row r="238" spans="1:7" ht="15">
      <c r="A238" s="92">
        <v>233</v>
      </c>
      <c r="B238" s="86">
        <v>0.14381632</v>
      </c>
      <c r="C238" s="86">
        <v>0.14423748</v>
      </c>
      <c r="D238" s="89">
        <f t="shared" si="12"/>
        <v>0.1452544832</v>
      </c>
      <c r="E238" s="89">
        <f t="shared" si="13"/>
        <v>0.1456798548</v>
      </c>
      <c r="F238" s="89">
        <f t="shared" si="14"/>
        <v>0.146707028032</v>
      </c>
      <c r="G238" s="89">
        <f t="shared" si="15"/>
        <v>0.147136653348</v>
      </c>
    </row>
    <row r="239" spans="1:7" ht="15">
      <c r="A239" s="92">
        <v>234</v>
      </c>
      <c r="B239" s="86">
        <v>0.14447614</v>
      </c>
      <c r="C239" s="86">
        <v>0.14489935</v>
      </c>
      <c r="D239" s="89">
        <f t="shared" si="12"/>
        <v>0.1459209014</v>
      </c>
      <c r="E239" s="89">
        <f t="shared" si="13"/>
        <v>0.1463483435</v>
      </c>
      <c r="F239" s="89">
        <f t="shared" si="14"/>
        <v>0.147380110414</v>
      </c>
      <c r="G239" s="89">
        <f t="shared" si="15"/>
        <v>0.147811826935</v>
      </c>
    </row>
    <row r="240" spans="1:7" ht="15">
      <c r="A240" s="92">
        <v>235</v>
      </c>
      <c r="B240" s="86">
        <v>0.14513635</v>
      </c>
      <c r="C240" s="86">
        <v>0.14556161</v>
      </c>
      <c r="D240" s="89">
        <f t="shared" si="12"/>
        <v>0.1465877135</v>
      </c>
      <c r="E240" s="89">
        <f t="shared" si="13"/>
        <v>0.1470172261</v>
      </c>
      <c r="F240" s="89">
        <f t="shared" si="14"/>
        <v>0.14805359063499998</v>
      </c>
      <c r="G240" s="89">
        <f t="shared" si="15"/>
        <v>0.148487398361</v>
      </c>
    </row>
    <row r="241" spans="1:7" ht="15">
      <c r="A241" s="92">
        <v>236</v>
      </c>
      <c r="B241" s="86">
        <v>0.14579693</v>
      </c>
      <c r="C241" s="86">
        <v>0.14622426</v>
      </c>
      <c r="D241" s="89">
        <f t="shared" si="12"/>
        <v>0.1472548993</v>
      </c>
      <c r="E241" s="89">
        <f t="shared" si="13"/>
        <v>0.1476865026</v>
      </c>
      <c r="F241" s="89">
        <f t="shared" si="14"/>
        <v>0.148727448293</v>
      </c>
      <c r="G241" s="89">
        <f t="shared" si="15"/>
        <v>0.149163367626</v>
      </c>
    </row>
    <row r="242" spans="1:7" ht="15">
      <c r="A242" s="92">
        <v>237</v>
      </c>
      <c r="B242" s="86">
        <v>0.1464579</v>
      </c>
      <c r="C242" s="86">
        <v>0.14688728</v>
      </c>
      <c r="D242" s="89">
        <f t="shared" si="12"/>
        <v>0.147922479</v>
      </c>
      <c r="E242" s="89">
        <f t="shared" si="13"/>
        <v>0.1483561528</v>
      </c>
      <c r="F242" s="89">
        <f t="shared" si="14"/>
        <v>0.14940170379</v>
      </c>
      <c r="G242" s="89">
        <f t="shared" si="15"/>
        <v>0.149839714328</v>
      </c>
    </row>
    <row r="243" spans="1:7" ht="15">
      <c r="A243" s="92">
        <v>238</v>
      </c>
      <c r="B243" s="86">
        <v>0.14711925</v>
      </c>
      <c r="C243" s="86">
        <v>0.14755069</v>
      </c>
      <c r="D243" s="89">
        <f t="shared" si="12"/>
        <v>0.1485904425</v>
      </c>
      <c r="E243" s="89">
        <f t="shared" si="13"/>
        <v>0.14902619690000002</v>
      </c>
      <c r="F243" s="89">
        <f t="shared" si="14"/>
        <v>0.150076346925</v>
      </c>
      <c r="G243" s="89">
        <f t="shared" si="15"/>
        <v>0.15051645886900003</v>
      </c>
    </row>
    <row r="244" spans="1:7" ht="15">
      <c r="A244" s="92">
        <v>239</v>
      </c>
      <c r="B244" s="86">
        <v>0.14778098</v>
      </c>
      <c r="C244" s="86">
        <v>0.14821449</v>
      </c>
      <c r="D244" s="89">
        <f t="shared" si="12"/>
        <v>0.1492587898</v>
      </c>
      <c r="E244" s="89">
        <f t="shared" si="13"/>
        <v>0.14969663490000001</v>
      </c>
      <c r="F244" s="89">
        <f t="shared" si="14"/>
        <v>0.150751377698</v>
      </c>
      <c r="G244" s="89">
        <f t="shared" si="15"/>
        <v>0.15119360124900003</v>
      </c>
    </row>
    <row r="245" spans="1:7" ht="15">
      <c r="A245" s="92">
        <v>240</v>
      </c>
      <c r="B245" s="86">
        <v>0.14844309</v>
      </c>
      <c r="C245" s="86">
        <v>0.14887866</v>
      </c>
      <c r="D245" s="89">
        <f t="shared" si="12"/>
        <v>0.1499275209</v>
      </c>
      <c r="E245" s="89">
        <f t="shared" si="13"/>
        <v>0.1503674466</v>
      </c>
      <c r="F245" s="89">
        <f t="shared" si="14"/>
        <v>0.151426796109</v>
      </c>
      <c r="G245" s="89">
        <f t="shared" si="15"/>
        <v>0.151871121066</v>
      </c>
    </row>
    <row r="246" spans="1:7" ht="15">
      <c r="A246" s="92">
        <v>241</v>
      </c>
      <c r="B246" s="86">
        <v>0.14910559</v>
      </c>
      <c r="C246" s="86">
        <v>0.14954323</v>
      </c>
      <c r="D246" s="89">
        <f t="shared" si="12"/>
        <v>0.15059664590000002</v>
      </c>
      <c r="E246" s="89">
        <f t="shared" si="13"/>
        <v>0.1510386623</v>
      </c>
      <c r="F246" s="89">
        <f t="shared" si="14"/>
        <v>0.15210261235900002</v>
      </c>
      <c r="G246" s="89">
        <f t="shared" si="15"/>
        <v>0.15254904892299997</v>
      </c>
    </row>
    <row r="247" spans="1:7" ht="15">
      <c r="A247" s="92">
        <v>242</v>
      </c>
      <c r="B247" s="86">
        <v>0.14976846</v>
      </c>
      <c r="C247" s="86">
        <v>0.15020817</v>
      </c>
      <c r="D247" s="89">
        <f t="shared" si="12"/>
        <v>0.15126614459999999</v>
      </c>
      <c r="E247" s="89">
        <f t="shared" si="13"/>
        <v>0.1517102517</v>
      </c>
      <c r="F247" s="89">
        <f t="shared" si="14"/>
        <v>0.152778806046</v>
      </c>
      <c r="G247" s="89">
        <f t="shared" si="15"/>
        <v>0.15322735421699998</v>
      </c>
    </row>
    <row r="248" spans="1:7" ht="15">
      <c r="A248" s="92">
        <v>243</v>
      </c>
      <c r="B248" s="86">
        <v>0.15043172</v>
      </c>
      <c r="C248" s="86">
        <v>0.1508735</v>
      </c>
      <c r="D248" s="89">
        <f t="shared" si="12"/>
        <v>0.15193603719999998</v>
      </c>
      <c r="E248" s="89">
        <f t="shared" si="13"/>
        <v>0.152382235</v>
      </c>
      <c r="F248" s="89">
        <f t="shared" si="14"/>
        <v>0.153455397572</v>
      </c>
      <c r="G248" s="89">
        <f t="shared" si="15"/>
        <v>0.15390605735000001</v>
      </c>
    </row>
    <row r="249" spans="1:7" ht="15">
      <c r="A249" s="92">
        <v>244</v>
      </c>
      <c r="B249" s="86">
        <v>0.15109536</v>
      </c>
      <c r="C249" s="86">
        <v>0.15153922</v>
      </c>
      <c r="D249" s="89">
        <f t="shared" si="12"/>
        <v>0.15260631360000002</v>
      </c>
      <c r="E249" s="89">
        <f t="shared" si="13"/>
        <v>0.1530546122</v>
      </c>
      <c r="F249" s="89">
        <f t="shared" si="14"/>
        <v>0.15413237673600003</v>
      </c>
      <c r="G249" s="89">
        <f t="shared" si="15"/>
        <v>0.15458515832199998</v>
      </c>
    </row>
    <row r="250" spans="1:7" ht="15">
      <c r="A250" s="92">
        <v>245</v>
      </c>
      <c r="B250" s="86">
        <v>0.15175939</v>
      </c>
      <c r="C250" s="86">
        <v>0.15220532</v>
      </c>
      <c r="D250" s="89">
        <f t="shared" si="12"/>
        <v>0.1532769839</v>
      </c>
      <c r="E250" s="89">
        <f t="shared" si="13"/>
        <v>0.15372737320000002</v>
      </c>
      <c r="F250" s="89">
        <f t="shared" si="14"/>
        <v>0.154809753739</v>
      </c>
      <c r="G250" s="89">
        <f t="shared" si="15"/>
        <v>0.155264646932</v>
      </c>
    </row>
    <row r="251" spans="1:7" ht="15">
      <c r="A251" s="92">
        <v>246</v>
      </c>
      <c r="B251" s="86">
        <v>0.1524238</v>
      </c>
      <c r="C251" s="86">
        <v>0.1528718</v>
      </c>
      <c r="D251" s="89">
        <f t="shared" si="12"/>
        <v>0.153948038</v>
      </c>
      <c r="E251" s="89">
        <f t="shared" si="13"/>
        <v>0.15440051800000001</v>
      </c>
      <c r="F251" s="89">
        <f t="shared" si="14"/>
        <v>0.15548751838000002</v>
      </c>
      <c r="G251" s="89">
        <f t="shared" si="15"/>
        <v>0.15594452318000002</v>
      </c>
    </row>
    <row r="252" spans="1:7" ht="15">
      <c r="A252" s="92">
        <v>247</v>
      </c>
      <c r="B252" s="86">
        <v>0.15308859</v>
      </c>
      <c r="C252" s="86">
        <v>0.15353868</v>
      </c>
      <c r="D252" s="89">
        <f t="shared" si="12"/>
        <v>0.1546194759</v>
      </c>
      <c r="E252" s="89">
        <f t="shared" si="13"/>
        <v>0.15507406680000002</v>
      </c>
      <c r="F252" s="89">
        <f t="shared" si="14"/>
        <v>0.156165670659</v>
      </c>
      <c r="G252" s="89">
        <f t="shared" si="15"/>
        <v>0.15662480746800003</v>
      </c>
    </row>
    <row r="253" spans="1:7" ht="15">
      <c r="A253" s="92">
        <v>248</v>
      </c>
      <c r="B253" s="86">
        <v>0.15375376</v>
      </c>
      <c r="C253" s="86">
        <v>0.15420593</v>
      </c>
      <c r="D253" s="89">
        <f t="shared" si="12"/>
        <v>0.1552912976</v>
      </c>
      <c r="E253" s="89">
        <f t="shared" si="13"/>
        <v>0.1557479893</v>
      </c>
      <c r="F253" s="89">
        <f t="shared" si="14"/>
        <v>0.15684421057599998</v>
      </c>
      <c r="G253" s="89">
        <f t="shared" si="15"/>
        <v>0.157305469193</v>
      </c>
    </row>
    <row r="254" spans="1:7" ht="15">
      <c r="A254" s="92">
        <v>249</v>
      </c>
      <c r="B254" s="86">
        <v>0.15441932</v>
      </c>
      <c r="C254" s="86">
        <v>0.15487358</v>
      </c>
      <c r="D254" s="89">
        <f t="shared" si="12"/>
        <v>0.1559635132</v>
      </c>
      <c r="E254" s="89">
        <f t="shared" si="13"/>
        <v>0.15642231580000002</v>
      </c>
      <c r="F254" s="89">
        <f t="shared" si="14"/>
        <v>0.15752314833199998</v>
      </c>
      <c r="G254" s="89">
        <f t="shared" si="15"/>
        <v>0.15798653895800002</v>
      </c>
    </row>
    <row r="255" spans="1:7" ht="15">
      <c r="A255" s="92">
        <v>250</v>
      </c>
      <c r="B255" s="86">
        <v>0.15508526</v>
      </c>
      <c r="C255" s="86">
        <v>0.15554161</v>
      </c>
      <c r="D255" s="89">
        <f t="shared" si="12"/>
        <v>0.15663611260000002</v>
      </c>
      <c r="E255" s="89">
        <f t="shared" si="13"/>
        <v>0.1570970261</v>
      </c>
      <c r="F255" s="89">
        <f t="shared" si="14"/>
        <v>0.15820247372600002</v>
      </c>
      <c r="G255" s="89">
        <f t="shared" si="15"/>
        <v>0.158667996361</v>
      </c>
    </row>
    <row r="256" spans="1:7" ht="15">
      <c r="A256" s="92">
        <v>251</v>
      </c>
      <c r="B256" s="86">
        <v>0.15575159</v>
      </c>
      <c r="C256" s="86">
        <v>0.15621002</v>
      </c>
      <c r="D256" s="89">
        <f t="shared" si="12"/>
        <v>0.1573091059</v>
      </c>
      <c r="E256" s="89">
        <f t="shared" si="13"/>
        <v>0.1577721202</v>
      </c>
      <c r="F256" s="89">
        <f t="shared" si="14"/>
        <v>0.158882196959</v>
      </c>
      <c r="G256" s="89">
        <f t="shared" si="15"/>
        <v>0.159349841402</v>
      </c>
    </row>
    <row r="257" spans="1:7" ht="15">
      <c r="A257" s="92">
        <v>252</v>
      </c>
      <c r="B257" s="86">
        <v>0.1564183</v>
      </c>
      <c r="C257" s="86">
        <v>0.15687883</v>
      </c>
      <c r="D257" s="89">
        <f t="shared" si="12"/>
        <v>0.157982483</v>
      </c>
      <c r="E257" s="89">
        <f t="shared" si="13"/>
        <v>0.1584476183</v>
      </c>
      <c r="F257" s="89">
        <f t="shared" si="14"/>
        <v>0.15956230783</v>
      </c>
      <c r="G257" s="89">
        <f t="shared" si="15"/>
        <v>0.16003209448300001</v>
      </c>
    </row>
    <row r="258" spans="1:7" ht="15">
      <c r="A258" s="92">
        <v>253</v>
      </c>
      <c r="B258" s="86">
        <v>0.15708539</v>
      </c>
      <c r="C258" s="86">
        <v>0.15754801</v>
      </c>
      <c r="D258" s="89">
        <f t="shared" si="12"/>
        <v>0.1586562439</v>
      </c>
      <c r="E258" s="89">
        <f t="shared" si="13"/>
        <v>0.1591234901</v>
      </c>
      <c r="F258" s="89">
        <f t="shared" si="14"/>
        <v>0.16024280633899998</v>
      </c>
      <c r="G258" s="89">
        <f t="shared" si="15"/>
        <v>0.16071472500099998</v>
      </c>
    </row>
    <row r="259" spans="1:7" ht="15">
      <c r="A259" s="92">
        <v>254</v>
      </c>
      <c r="B259" s="86">
        <v>0.15775287</v>
      </c>
      <c r="C259" s="86">
        <v>0.15821759</v>
      </c>
      <c r="D259" s="89">
        <f t="shared" si="12"/>
        <v>0.1593303987</v>
      </c>
      <c r="E259" s="89">
        <f t="shared" si="13"/>
        <v>0.1597997659</v>
      </c>
      <c r="F259" s="89">
        <f t="shared" si="14"/>
        <v>0.160923702687</v>
      </c>
      <c r="G259" s="89">
        <f t="shared" si="15"/>
        <v>0.161397763559</v>
      </c>
    </row>
    <row r="260" spans="1:7" ht="15">
      <c r="A260" s="92">
        <v>255</v>
      </c>
      <c r="B260" s="86">
        <v>0.15842074</v>
      </c>
      <c r="C260" s="86">
        <v>0.15888756</v>
      </c>
      <c r="D260" s="89">
        <f t="shared" si="12"/>
        <v>0.1600049474</v>
      </c>
      <c r="E260" s="89">
        <f t="shared" si="13"/>
        <v>0.16047643560000002</v>
      </c>
      <c r="F260" s="89">
        <f t="shared" si="14"/>
        <v>0.161604996874</v>
      </c>
      <c r="G260" s="89">
        <f t="shared" si="15"/>
        <v>0.162081199956</v>
      </c>
    </row>
    <row r="261" spans="1:7" ht="15">
      <c r="A261" s="92">
        <v>256</v>
      </c>
      <c r="B261" s="86">
        <v>0.15908899</v>
      </c>
      <c r="C261" s="86">
        <v>0.15955791</v>
      </c>
      <c r="D261" s="89">
        <f t="shared" si="12"/>
        <v>0.16067987990000002</v>
      </c>
      <c r="E261" s="89">
        <f t="shared" si="13"/>
        <v>0.1611534891</v>
      </c>
      <c r="F261" s="89">
        <f t="shared" si="14"/>
        <v>0.16228667869900001</v>
      </c>
      <c r="G261" s="89">
        <f t="shared" si="15"/>
        <v>0.16276502399099999</v>
      </c>
    </row>
    <row r="262" spans="1:7" ht="15">
      <c r="A262" s="92">
        <v>257</v>
      </c>
      <c r="B262" s="86">
        <v>0.15975762</v>
      </c>
      <c r="C262" s="86">
        <v>0.16022865</v>
      </c>
      <c r="D262" s="89">
        <f t="shared" si="12"/>
        <v>0.1613551962</v>
      </c>
      <c r="E262" s="89">
        <f t="shared" si="13"/>
        <v>0.1618309365</v>
      </c>
      <c r="F262" s="89">
        <f t="shared" si="14"/>
        <v>0.162968748162</v>
      </c>
      <c r="G262" s="89">
        <f t="shared" si="15"/>
        <v>0.16344924586499998</v>
      </c>
    </row>
    <row r="263" spans="1:7" ht="15">
      <c r="A263" s="92">
        <v>258</v>
      </c>
      <c r="B263" s="86">
        <v>0.16042664</v>
      </c>
      <c r="C263" s="86">
        <v>0.16089977</v>
      </c>
      <c r="D263" s="89">
        <f aca="true" t="shared" si="16" ref="D263:D326">B263*1%+B263</f>
        <v>0.1620309064</v>
      </c>
      <c r="E263" s="89">
        <f aca="true" t="shared" si="17" ref="E263:E326">C263*1%+C263</f>
        <v>0.1625087677</v>
      </c>
      <c r="F263" s="89">
        <f aca="true" t="shared" si="18" ref="F263:F326">D263*1%+D263</f>
        <v>0.16365121546400002</v>
      </c>
      <c r="G263" s="89">
        <f aca="true" t="shared" si="19" ref="G263:G326">E263*1%+E263</f>
        <v>0.164133855377</v>
      </c>
    </row>
    <row r="264" spans="1:7" ht="15">
      <c r="A264" s="92">
        <v>259</v>
      </c>
      <c r="B264" s="86">
        <v>0.16109605</v>
      </c>
      <c r="C264" s="86">
        <v>0.16157129</v>
      </c>
      <c r="D264" s="89">
        <f t="shared" si="16"/>
        <v>0.1627070105</v>
      </c>
      <c r="E264" s="89">
        <f t="shared" si="17"/>
        <v>0.16318700290000002</v>
      </c>
      <c r="F264" s="89">
        <f t="shared" si="18"/>
        <v>0.164334080605</v>
      </c>
      <c r="G264" s="89">
        <f t="shared" si="19"/>
        <v>0.16481887292900002</v>
      </c>
    </row>
    <row r="265" spans="1:7" ht="15">
      <c r="A265" s="92">
        <v>260</v>
      </c>
      <c r="B265" s="86">
        <v>0.16176584</v>
      </c>
      <c r="C265" s="86">
        <v>0.16224319</v>
      </c>
      <c r="D265" s="89">
        <f t="shared" si="16"/>
        <v>0.1633834984</v>
      </c>
      <c r="E265" s="89">
        <f t="shared" si="17"/>
        <v>0.1638656219</v>
      </c>
      <c r="F265" s="89">
        <f t="shared" si="18"/>
        <v>0.165017333384</v>
      </c>
      <c r="G265" s="89">
        <f t="shared" si="19"/>
        <v>0.165504278119</v>
      </c>
    </row>
    <row r="266" spans="1:7" ht="15">
      <c r="A266" s="92">
        <v>261</v>
      </c>
      <c r="B266" s="86">
        <v>0.16243602</v>
      </c>
      <c r="C266" s="86">
        <v>0.16291548</v>
      </c>
      <c r="D266" s="89">
        <f t="shared" si="16"/>
        <v>0.1640603802</v>
      </c>
      <c r="E266" s="89">
        <f t="shared" si="17"/>
        <v>0.1645446348</v>
      </c>
      <c r="F266" s="89">
        <f t="shared" si="18"/>
        <v>0.165700984002</v>
      </c>
      <c r="G266" s="89">
        <f t="shared" si="19"/>
        <v>0.16619008114800002</v>
      </c>
    </row>
    <row r="267" spans="1:7" ht="15">
      <c r="A267" s="92">
        <v>262</v>
      </c>
      <c r="B267" s="86">
        <v>0.16310659</v>
      </c>
      <c r="C267" s="86">
        <v>0.16358817</v>
      </c>
      <c r="D267" s="89">
        <f t="shared" si="16"/>
        <v>0.1647376559</v>
      </c>
      <c r="E267" s="89">
        <f t="shared" si="17"/>
        <v>0.1652240517</v>
      </c>
      <c r="F267" s="89">
        <f t="shared" si="18"/>
        <v>0.166385032459</v>
      </c>
      <c r="G267" s="89">
        <f t="shared" si="19"/>
        <v>0.166876292217</v>
      </c>
    </row>
    <row r="268" spans="1:7" ht="15">
      <c r="A268" s="92">
        <v>263</v>
      </c>
      <c r="B268" s="86">
        <v>0.16377754</v>
      </c>
      <c r="C268" s="86">
        <v>0.16426124</v>
      </c>
      <c r="D268" s="89">
        <f t="shared" si="16"/>
        <v>0.1654153154</v>
      </c>
      <c r="E268" s="89">
        <f t="shared" si="17"/>
        <v>0.1659038524</v>
      </c>
      <c r="F268" s="89">
        <f t="shared" si="18"/>
        <v>0.167069468554</v>
      </c>
      <c r="G268" s="89">
        <f t="shared" si="19"/>
        <v>0.167562890924</v>
      </c>
    </row>
    <row r="269" spans="1:7" ht="15">
      <c r="A269" s="92">
        <v>264</v>
      </c>
      <c r="B269" s="86">
        <v>0.16444888</v>
      </c>
      <c r="C269" s="86">
        <v>0.1649347</v>
      </c>
      <c r="D269" s="89">
        <f t="shared" si="16"/>
        <v>0.1660933688</v>
      </c>
      <c r="E269" s="89">
        <f t="shared" si="17"/>
        <v>0.16658404699999999</v>
      </c>
      <c r="F269" s="89">
        <f t="shared" si="18"/>
        <v>0.167754302488</v>
      </c>
      <c r="G269" s="89">
        <f t="shared" si="19"/>
        <v>0.16824988747</v>
      </c>
    </row>
    <row r="270" spans="1:7" ht="15">
      <c r="A270" s="92">
        <v>265</v>
      </c>
      <c r="B270" s="86">
        <v>0.16512061</v>
      </c>
      <c r="C270" s="86">
        <v>0.16560855</v>
      </c>
      <c r="D270" s="89">
        <f t="shared" si="16"/>
        <v>0.1667718161</v>
      </c>
      <c r="E270" s="89">
        <f t="shared" si="17"/>
        <v>0.16726463549999998</v>
      </c>
      <c r="F270" s="89">
        <f t="shared" si="18"/>
        <v>0.168439534261</v>
      </c>
      <c r="G270" s="89">
        <f t="shared" si="19"/>
        <v>0.16893728185499998</v>
      </c>
    </row>
    <row r="271" spans="1:7" ht="15">
      <c r="A271" s="92">
        <v>266</v>
      </c>
      <c r="B271" s="86">
        <v>0.16579272</v>
      </c>
      <c r="C271" s="86">
        <v>0.16628278</v>
      </c>
      <c r="D271" s="89">
        <f t="shared" si="16"/>
        <v>0.1674506472</v>
      </c>
      <c r="E271" s="89">
        <f t="shared" si="17"/>
        <v>0.16794560779999998</v>
      </c>
      <c r="F271" s="89">
        <f t="shared" si="18"/>
        <v>0.16912515367199998</v>
      </c>
      <c r="G271" s="89">
        <f t="shared" si="19"/>
        <v>0.16962506387799997</v>
      </c>
    </row>
    <row r="272" spans="1:7" ht="15">
      <c r="A272" s="92">
        <v>267</v>
      </c>
      <c r="B272" s="86">
        <v>0.16646523</v>
      </c>
      <c r="C272" s="86">
        <v>0.16695741</v>
      </c>
      <c r="D272" s="89">
        <f t="shared" si="16"/>
        <v>0.1681298823</v>
      </c>
      <c r="E272" s="89">
        <f t="shared" si="17"/>
        <v>0.1686269841</v>
      </c>
      <c r="F272" s="89">
        <f t="shared" si="18"/>
        <v>0.169811181123</v>
      </c>
      <c r="G272" s="89">
        <f t="shared" si="19"/>
        <v>0.170313253941</v>
      </c>
    </row>
    <row r="273" spans="1:7" ht="15">
      <c r="A273" s="92">
        <v>268</v>
      </c>
      <c r="B273" s="86">
        <v>0.16713812</v>
      </c>
      <c r="C273" s="86">
        <v>0.16763243</v>
      </c>
      <c r="D273" s="89">
        <f t="shared" si="16"/>
        <v>0.1688095012</v>
      </c>
      <c r="E273" s="89">
        <f t="shared" si="17"/>
        <v>0.1693087543</v>
      </c>
      <c r="F273" s="89">
        <f t="shared" si="18"/>
        <v>0.170497596212</v>
      </c>
      <c r="G273" s="89">
        <f t="shared" si="19"/>
        <v>0.171001841843</v>
      </c>
    </row>
    <row r="274" spans="1:7" ht="15">
      <c r="A274" s="92">
        <v>269</v>
      </c>
      <c r="B274" s="86">
        <v>0.1678114</v>
      </c>
      <c r="C274" s="86">
        <v>0.16830784</v>
      </c>
      <c r="D274" s="89">
        <f t="shared" si="16"/>
        <v>0.169489514</v>
      </c>
      <c r="E274" s="89">
        <f t="shared" si="17"/>
        <v>0.1699909184</v>
      </c>
      <c r="F274" s="89">
        <f t="shared" si="18"/>
        <v>0.17118440914000002</v>
      </c>
      <c r="G274" s="89">
        <f t="shared" si="19"/>
        <v>0.171690827584</v>
      </c>
    </row>
    <row r="275" spans="1:7" ht="15">
      <c r="A275" s="92">
        <v>270</v>
      </c>
      <c r="B275" s="86">
        <v>0.16848506</v>
      </c>
      <c r="C275" s="86">
        <v>0.16898364</v>
      </c>
      <c r="D275" s="89">
        <f t="shared" si="16"/>
        <v>0.1701699106</v>
      </c>
      <c r="E275" s="89">
        <f t="shared" si="17"/>
        <v>0.1706734764</v>
      </c>
      <c r="F275" s="89">
        <f t="shared" si="18"/>
        <v>0.171871609706</v>
      </c>
      <c r="G275" s="89">
        <f t="shared" si="19"/>
        <v>0.17238021116399999</v>
      </c>
    </row>
    <row r="276" spans="1:7" ht="15">
      <c r="A276" s="92">
        <v>271</v>
      </c>
      <c r="B276" s="86">
        <v>0.16915912</v>
      </c>
      <c r="C276" s="86">
        <v>0.16965983</v>
      </c>
      <c r="D276" s="89">
        <f t="shared" si="16"/>
        <v>0.1708507112</v>
      </c>
      <c r="E276" s="89">
        <f t="shared" si="17"/>
        <v>0.1713564283</v>
      </c>
      <c r="F276" s="89">
        <f t="shared" si="18"/>
        <v>0.172559218312</v>
      </c>
      <c r="G276" s="89">
        <f t="shared" si="19"/>
        <v>0.17306999258300002</v>
      </c>
    </row>
    <row r="277" spans="1:7" ht="15">
      <c r="A277" s="92">
        <v>272</v>
      </c>
      <c r="B277" s="86">
        <v>0.16983356</v>
      </c>
      <c r="C277" s="86">
        <v>0.17033642</v>
      </c>
      <c r="D277" s="89">
        <f t="shared" si="16"/>
        <v>0.17153189559999998</v>
      </c>
      <c r="E277" s="89">
        <f t="shared" si="17"/>
        <v>0.1720397842</v>
      </c>
      <c r="F277" s="89">
        <f t="shared" si="18"/>
        <v>0.17324721455599998</v>
      </c>
      <c r="G277" s="89">
        <f t="shared" si="19"/>
        <v>0.173760182042</v>
      </c>
    </row>
    <row r="278" spans="1:7" ht="15">
      <c r="A278" s="92">
        <v>273</v>
      </c>
      <c r="B278" s="86">
        <v>0.1705084</v>
      </c>
      <c r="C278" s="86">
        <v>0.17101339</v>
      </c>
      <c r="D278" s="89">
        <f t="shared" si="16"/>
        <v>0.172213484</v>
      </c>
      <c r="E278" s="89">
        <f t="shared" si="17"/>
        <v>0.17272352389999998</v>
      </c>
      <c r="F278" s="89">
        <f t="shared" si="18"/>
        <v>0.17393561884</v>
      </c>
      <c r="G278" s="89">
        <f t="shared" si="19"/>
        <v>0.174450759139</v>
      </c>
    </row>
    <row r="279" spans="1:7" ht="15">
      <c r="A279" s="92">
        <v>274</v>
      </c>
      <c r="B279" s="86">
        <v>0.17118362</v>
      </c>
      <c r="C279" s="86">
        <v>0.17169076</v>
      </c>
      <c r="D279" s="89">
        <f t="shared" si="16"/>
        <v>0.17289545620000002</v>
      </c>
      <c r="E279" s="89">
        <f t="shared" si="17"/>
        <v>0.1734076676</v>
      </c>
      <c r="F279" s="89">
        <f t="shared" si="18"/>
        <v>0.17462441076200003</v>
      </c>
      <c r="G279" s="89">
        <f t="shared" si="19"/>
        <v>0.17514174427600002</v>
      </c>
    </row>
    <row r="280" spans="1:7" ht="15">
      <c r="A280" s="92">
        <v>275</v>
      </c>
      <c r="B280" s="86">
        <v>0.17185923</v>
      </c>
      <c r="C280" s="86">
        <v>0.17236851</v>
      </c>
      <c r="D280" s="89">
        <f t="shared" si="16"/>
        <v>0.1735778223</v>
      </c>
      <c r="E280" s="89">
        <f t="shared" si="17"/>
        <v>0.1740921951</v>
      </c>
      <c r="F280" s="89">
        <f t="shared" si="18"/>
        <v>0.175313600523</v>
      </c>
      <c r="G280" s="89">
        <f t="shared" si="19"/>
        <v>0.17583311705100002</v>
      </c>
    </row>
    <row r="281" spans="1:7" ht="15">
      <c r="A281" s="92">
        <v>276</v>
      </c>
      <c r="B281" s="86">
        <v>0.17253524</v>
      </c>
      <c r="C281" s="86">
        <v>0.17304666</v>
      </c>
      <c r="D281" s="89">
        <f t="shared" si="16"/>
        <v>0.1742605924</v>
      </c>
      <c r="E281" s="89">
        <f t="shared" si="17"/>
        <v>0.1747771266</v>
      </c>
      <c r="F281" s="89">
        <f t="shared" si="18"/>
        <v>0.176003198324</v>
      </c>
      <c r="G281" s="89">
        <f t="shared" si="19"/>
        <v>0.176524897866</v>
      </c>
    </row>
    <row r="282" spans="1:7" ht="15">
      <c r="A282" s="92">
        <v>277</v>
      </c>
      <c r="B282" s="86">
        <v>0.17321163</v>
      </c>
      <c r="C282" s="86">
        <v>0.1737252</v>
      </c>
      <c r="D282" s="89">
        <f t="shared" si="16"/>
        <v>0.1749437463</v>
      </c>
      <c r="E282" s="89">
        <f t="shared" si="17"/>
        <v>0.175462452</v>
      </c>
      <c r="F282" s="89">
        <f t="shared" si="18"/>
        <v>0.176693183763</v>
      </c>
      <c r="G282" s="89">
        <f t="shared" si="19"/>
        <v>0.17721707652</v>
      </c>
    </row>
    <row r="283" spans="1:7" ht="15">
      <c r="A283" s="92">
        <v>278</v>
      </c>
      <c r="B283" s="86">
        <v>0.17388841</v>
      </c>
      <c r="C283" s="86">
        <v>0.17440414</v>
      </c>
      <c r="D283" s="89">
        <f t="shared" si="16"/>
        <v>0.1756272941</v>
      </c>
      <c r="E283" s="89">
        <f t="shared" si="17"/>
        <v>0.17614818140000002</v>
      </c>
      <c r="F283" s="89">
        <f t="shared" si="18"/>
        <v>0.177383567041</v>
      </c>
      <c r="G283" s="89">
        <f t="shared" si="19"/>
        <v>0.177909663214</v>
      </c>
    </row>
    <row r="284" spans="1:7" ht="15">
      <c r="A284" s="92">
        <v>279</v>
      </c>
      <c r="B284" s="86">
        <v>0.17456558</v>
      </c>
      <c r="C284" s="86">
        <v>0.17508347</v>
      </c>
      <c r="D284" s="89">
        <f t="shared" si="16"/>
        <v>0.1763112358</v>
      </c>
      <c r="E284" s="89">
        <f t="shared" si="17"/>
        <v>0.1768343047</v>
      </c>
      <c r="F284" s="89">
        <f t="shared" si="18"/>
        <v>0.178074348158</v>
      </c>
      <c r="G284" s="89">
        <f t="shared" si="19"/>
        <v>0.178602647747</v>
      </c>
    </row>
    <row r="285" spans="1:7" ht="15">
      <c r="A285" s="92">
        <v>280</v>
      </c>
      <c r="B285" s="86">
        <v>0.17524315</v>
      </c>
      <c r="C285" s="86">
        <v>0.17576319</v>
      </c>
      <c r="D285" s="89">
        <f t="shared" si="16"/>
        <v>0.1769955815</v>
      </c>
      <c r="E285" s="89">
        <f t="shared" si="17"/>
        <v>0.17752082190000001</v>
      </c>
      <c r="F285" s="89">
        <f t="shared" si="18"/>
        <v>0.178765537315</v>
      </c>
      <c r="G285" s="89">
        <f t="shared" si="19"/>
        <v>0.17929603011900003</v>
      </c>
    </row>
    <row r="286" spans="1:7" ht="15">
      <c r="A286" s="92">
        <v>281</v>
      </c>
      <c r="B286" s="86">
        <v>0.1759211</v>
      </c>
      <c r="C286" s="86">
        <v>0.1764433</v>
      </c>
      <c r="D286" s="89">
        <f t="shared" si="16"/>
        <v>0.177680311</v>
      </c>
      <c r="E286" s="89">
        <f t="shared" si="17"/>
        <v>0.178207733</v>
      </c>
      <c r="F286" s="89">
        <f t="shared" si="18"/>
        <v>0.17945711411</v>
      </c>
      <c r="G286" s="89">
        <f t="shared" si="19"/>
        <v>0.17998981033</v>
      </c>
    </row>
    <row r="287" spans="1:7" ht="15">
      <c r="A287" s="92">
        <v>282</v>
      </c>
      <c r="B287" s="86">
        <v>0.17659945</v>
      </c>
      <c r="C287" s="86">
        <v>0.17712381</v>
      </c>
      <c r="D287" s="89">
        <f t="shared" si="16"/>
        <v>0.1783654445</v>
      </c>
      <c r="E287" s="89">
        <f t="shared" si="17"/>
        <v>0.17889504809999998</v>
      </c>
      <c r="F287" s="89">
        <f t="shared" si="18"/>
        <v>0.180149098945</v>
      </c>
      <c r="G287" s="89">
        <f t="shared" si="19"/>
        <v>0.18068399858099998</v>
      </c>
    </row>
    <row r="288" spans="1:7" ht="15">
      <c r="A288" s="92">
        <v>283</v>
      </c>
      <c r="B288" s="86">
        <v>0.17727818</v>
      </c>
      <c r="C288" s="86">
        <v>0.17780471</v>
      </c>
      <c r="D288" s="89">
        <f t="shared" si="16"/>
        <v>0.17905096180000002</v>
      </c>
      <c r="E288" s="89">
        <f t="shared" si="17"/>
        <v>0.17958275710000002</v>
      </c>
      <c r="F288" s="89">
        <f t="shared" si="18"/>
        <v>0.18084147141800003</v>
      </c>
      <c r="G288" s="89">
        <f t="shared" si="19"/>
        <v>0.18137858467100001</v>
      </c>
    </row>
    <row r="289" spans="1:7" ht="15">
      <c r="A289" s="92">
        <v>284</v>
      </c>
      <c r="B289" s="86">
        <v>0.17795731</v>
      </c>
      <c r="C289" s="86">
        <v>0.178486</v>
      </c>
      <c r="D289" s="89">
        <f t="shared" si="16"/>
        <v>0.1797368831</v>
      </c>
      <c r="E289" s="89">
        <f t="shared" si="17"/>
        <v>0.18027086</v>
      </c>
      <c r="F289" s="89">
        <f t="shared" si="18"/>
        <v>0.181534251931</v>
      </c>
      <c r="G289" s="89">
        <f t="shared" si="19"/>
        <v>0.1820735686</v>
      </c>
    </row>
    <row r="290" spans="1:7" ht="15">
      <c r="A290" s="92">
        <v>285</v>
      </c>
      <c r="B290" s="86">
        <v>0.17863683</v>
      </c>
      <c r="C290" s="86">
        <v>0.17916769</v>
      </c>
      <c r="D290" s="89">
        <f t="shared" si="16"/>
        <v>0.1804231983</v>
      </c>
      <c r="E290" s="89">
        <f t="shared" si="17"/>
        <v>0.1809593669</v>
      </c>
      <c r="F290" s="89">
        <f t="shared" si="18"/>
        <v>0.182227430283</v>
      </c>
      <c r="G290" s="89">
        <f t="shared" si="19"/>
        <v>0.182768960569</v>
      </c>
    </row>
    <row r="291" spans="1:7" ht="15">
      <c r="A291" s="92">
        <v>286</v>
      </c>
      <c r="B291" s="86">
        <v>0.17931674</v>
      </c>
      <c r="C291" s="86">
        <v>0.17984977</v>
      </c>
      <c r="D291" s="89">
        <f t="shared" si="16"/>
        <v>0.1811099074</v>
      </c>
      <c r="E291" s="89">
        <f t="shared" si="17"/>
        <v>0.1816482677</v>
      </c>
      <c r="F291" s="89">
        <f t="shared" si="18"/>
        <v>0.182921006474</v>
      </c>
      <c r="G291" s="89">
        <f t="shared" si="19"/>
        <v>0.183464750377</v>
      </c>
    </row>
    <row r="292" spans="1:7" ht="15">
      <c r="A292" s="92">
        <v>287</v>
      </c>
      <c r="B292" s="86">
        <v>0.17999705</v>
      </c>
      <c r="C292" s="86">
        <v>0.18053225</v>
      </c>
      <c r="D292" s="89">
        <f t="shared" si="16"/>
        <v>0.1817970205</v>
      </c>
      <c r="E292" s="89">
        <f t="shared" si="17"/>
        <v>0.18233757250000002</v>
      </c>
      <c r="F292" s="89">
        <f t="shared" si="18"/>
        <v>0.18361499070499998</v>
      </c>
      <c r="G292" s="89">
        <f t="shared" si="19"/>
        <v>0.184160948225</v>
      </c>
    </row>
    <row r="293" spans="1:7" ht="15">
      <c r="A293" s="92">
        <v>288</v>
      </c>
      <c r="B293" s="86">
        <v>0.18067774</v>
      </c>
      <c r="C293" s="86">
        <v>0.18121512</v>
      </c>
      <c r="D293" s="89">
        <f t="shared" si="16"/>
        <v>0.1824845174</v>
      </c>
      <c r="E293" s="89">
        <f t="shared" si="17"/>
        <v>0.1830272712</v>
      </c>
      <c r="F293" s="89">
        <f t="shared" si="18"/>
        <v>0.184309362574</v>
      </c>
      <c r="G293" s="89">
        <f t="shared" si="19"/>
        <v>0.18485754391200002</v>
      </c>
    </row>
    <row r="294" spans="1:7" ht="15">
      <c r="A294" s="92">
        <v>289</v>
      </c>
      <c r="B294" s="86">
        <v>0.18135883</v>
      </c>
      <c r="C294" s="86">
        <v>0.18189838</v>
      </c>
      <c r="D294" s="89">
        <f t="shared" si="16"/>
        <v>0.1831724183</v>
      </c>
      <c r="E294" s="89">
        <f t="shared" si="17"/>
        <v>0.1837173638</v>
      </c>
      <c r="F294" s="89">
        <f t="shared" si="18"/>
        <v>0.185004142483</v>
      </c>
      <c r="G294" s="89">
        <f t="shared" si="19"/>
        <v>0.18555453743800002</v>
      </c>
    </row>
    <row r="295" spans="1:7" ht="15">
      <c r="A295" s="92">
        <v>290</v>
      </c>
      <c r="B295" s="86">
        <v>0.18204031</v>
      </c>
      <c r="C295" s="86">
        <v>0.18258205</v>
      </c>
      <c r="D295" s="89">
        <f t="shared" si="16"/>
        <v>0.18386071310000002</v>
      </c>
      <c r="E295" s="89">
        <f t="shared" si="17"/>
        <v>0.1844078705</v>
      </c>
      <c r="F295" s="89">
        <f t="shared" si="18"/>
        <v>0.18569932023100003</v>
      </c>
      <c r="G295" s="89">
        <f t="shared" si="19"/>
        <v>0.186251949205</v>
      </c>
    </row>
    <row r="296" spans="1:7" ht="15">
      <c r="A296" s="92">
        <v>291</v>
      </c>
      <c r="B296" s="86">
        <v>0.18272219</v>
      </c>
      <c r="C296" s="86">
        <v>0.1832661</v>
      </c>
      <c r="D296" s="89">
        <f t="shared" si="16"/>
        <v>0.18454941190000002</v>
      </c>
      <c r="E296" s="89">
        <f t="shared" si="17"/>
        <v>0.185098761</v>
      </c>
      <c r="F296" s="89">
        <f t="shared" si="18"/>
        <v>0.18639490601900002</v>
      </c>
      <c r="G296" s="89">
        <f t="shared" si="19"/>
        <v>0.18694974861</v>
      </c>
    </row>
    <row r="297" spans="1:7" ht="15">
      <c r="A297" s="92">
        <v>292</v>
      </c>
      <c r="B297" s="86">
        <v>0.18340446</v>
      </c>
      <c r="C297" s="86">
        <v>0.18395056</v>
      </c>
      <c r="D297" s="89">
        <f t="shared" si="16"/>
        <v>0.1852385046</v>
      </c>
      <c r="E297" s="89">
        <f t="shared" si="17"/>
        <v>0.18579006560000003</v>
      </c>
      <c r="F297" s="89">
        <f t="shared" si="18"/>
        <v>0.18709088964599999</v>
      </c>
      <c r="G297" s="89">
        <f t="shared" si="19"/>
        <v>0.18764796625600003</v>
      </c>
    </row>
    <row r="298" spans="1:7" ht="15">
      <c r="A298" s="92">
        <v>293</v>
      </c>
      <c r="B298" s="86">
        <v>0.18408712</v>
      </c>
      <c r="C298" s="86">
        <v>0.18463541</v>
      </c>
      <c r="D298" s="89">
        <f t="shared" si="16"/>
        <v>0.1859279912</v>
      </c>
      <c r="E298" s="89">
        <f t="shared" si="17"/>
        <v>0.1864817641</v>
      </c>
      <c r="F298" s="89">
        <f t="shared" si="18"/>
        <v>0.187787271112</v>
      </c>
      <c r="G298" s="89">
        <f t="shared" si="19"/>
        <v>0.188346581741</v>
      </c>
    </row>
    <row r="299" spans="1:7" ht="15">
      <c r="A299" s="92">
        <v>294</v>
      </c>
      <c r="B299" s="86">
        <v>0.18477018</v>
      </c>
      <c r="C299" s="86">
        <v>0.18532065</v>
      </c>
      <c r="D299" s="89">
        <f t="shared" si="16"/>
        <v>0.1866178818</v>
      </c>
      <c r="E299" s="89">
        <f t="shared" si="17"/>
        <v>0.1871738565</v>
      </c>
      <c r="F299" s="89">
        <f t="shared" si="18"/>
        <v>0.188484060618</v>
      </c>
      <c r="G299" s="89">
        <f t="shared" si="19"/>
        <v>0.18904559506500002</v>
      </c>
    </row>
    <row r="300" spans="1:7" ht="15">
      <c r="A300" s="92">
        <v>295</v>
      </c>
      <c r="B300" s="86">
        <v>0.18545363</v>
      </c>
      <c r="C300" s="86">
        <v>0.18600629</v>
      </c>
      <c r="D300" s="89">
        <f t="shared" si="16"/>
        <v>0.1873081663</v>
      </c>
      <c r="E300" s="89">
        <f t="shared" si="17"/>
        <v>0.18786635289999998</v>
      </c>
      <c r="F300" s="89">
        <f t="shared" si="18"/>
        <v>0.18918124796299998</v>
      </c>
      <c r="G300" s="89">
        <f t="shared" si="19"/>
        <v>0.189745016429</v>
      </c>
    </row>
    <row r="301" spans="1:7" ht="15">
      <c r="A301" s="92">
        <v>296</v>
      </c>
      <c r="B301" s="86">
        <v>0.18613747</v>
      </c>
      <c r="C301" s="86">
        <v>0.18669233</v>
      </c>
      <c r="D301" s="89">
        <f t="shared" si="16"/>
        <v>0.1879988447</v>
      </c>
      <c r="E301" s="89">
        <f t="shared" si="17"/>
        <v>0.18855925329999998</v>
      </c>
      <c r="F301" s="89">
        <f t="shared" si="18"/>
        <v>0.189878833147</v>
      </c>
      <c r="G301" s="89">
        <f t="shared" si="19"/>
        <v>0.19044484583299998</v>
      </c>
    </row>
    <row r="302" spans="1:7" ht="15">
      <c r="A302" s="92">
        <v>297</v>
      </c>
      <c r="B302" s="86">
        <v>0.18682171</v>
      </c>
      <c r="C302" s="86">
        <v>0.18737877</v>
      </c>
      <c r="D302" s="89">
        <f t="shared" si="16"/>
        <v>0.18868992710000002</v>
      </c>
      <c r="E302" s="89">
        <f t="shared" si="17"/>
        <v>0.1892525577</v>
      </c>
      <c r="F302" s="89">
        <f t="shared" si="18"/>
        <v>0.190576826371</v>
      </c>
      <c r="G302" s="89">
        <f t="shared" si="19"/>
        <v>0.191145083277</v>
      </c>
    </row>
    <row r="303" spans="1:7" ht="15">
      <c r="A303" s="92">
        <v>298</v>
      </c>
      <c r="B303" s="86">
        <v>0.18750634</v>
      </c>
      <c r="C303" s="86">
        <v>0.1880656</v>
      </c>
      <c r="D303" s="89">
        <f t="shared" si="16"/>
        <v>0.18938140339999998</v>
      </c>
      <c r="E303" s="89">
        <f t="shared" si="17"/>
        <v>0.189946256</v>
      </c>
      <c r="F303" s="89">
        <f t="shared" si="18"/>
        <v>0.19127521743399997</v>
      </c>
      <c r="G303" s="89">
        <f t="shared" si="19"/>
        <v>0.19184571856000002</v>
      </c>
    </row>
    <row r="304" spans="1:7" ht="15">
      <c r="A304" s="92">
        <v>299</v>
      </c>
      <c r="B304" s="86">
        <v>0.18819137</v>
      </c>
      <c r="C304" s="86">
        <v>0.18875283</v>
      </c>
      <c r="D304" s="89">
        <f t="shared" si="16"/>
        <v>0.19007328369999998</v>
      </c>
      <c r="E304" s="89">
        <f t="shared" si="17"/>
        <v>0.1906403583</v>
      </c>
      <c r="F304" s="89">
        <f t="shared" si="18"/>
        <v>0.191974016537</v>
      </c>
      <c r="G304" s="89">
        <f t="shared" si="19"/>
        <v>0.19254676188300002</v>
      </c>
    </row>
    <row r="305" spans="1:7" ht="15">
      <c r="A305" s="92">
        <v>300</v>
      </c>
      <c r="B305" s="86">
        <v>0.1888768</v>
      </c>
      <c r="C305" s="86">
        <v>0.18944045</v>
      </c>
      <c r="D305" s="89">
        <f t="shared" si="16"/>
        <v>0.19076556800000002</v>
      </c>
      <c r="E305" s="89">
        <f t="shared" si="17"/>
        <v>0.1913348545</v>
      </c>
      <c r="F305" s="89">
        <f t="shared" si="18"/>
        <v>0.19267322368000003</v>
      </c>
      <c r="G305" s="89">
        <f t="shared" si="19"/>
        <v>0.193248203045</v>
      </c>
    </row>
    <row r="306" spans="1:7" ht="15">
      <c r="A306" s="92">
        <v>301</v>
      </c>
      <c r="B306" s="86">
        <v>0.18956261</v>
      </c>
      <c r="C306" s="86">
        <v>0.19012848</v>
      </c>
      <c r="D306" s="89">
        <f t="shared" si="16"/>
        <v>0.19145823609999998</v>
      </c>
      <c r="E306" s="89">
        <f t="shared" si="17"/>
        <v>0.1920297648</v>
      </c>
      <c r="F306" s="89">
        <f t="shared" si="18"/>
        <v>0.193372818461</v>
      </c>
      <c r="G306" s="89">
        <f t="shared" si="19"/>
        <v>0.193950062448</v>
      </c>
    </row>
    <row r="307" spans="1:7" ht="15">
      <c r="A307" s="92">
        <v>302</v>
      </c>
      <c r="B307" s="86">
        <v>0.19024883</v>
      </c>
      <c r="C307" s="86">
        <v>0.1908169</v>
      </c>
      <c r="D307" s="89">
        <f t="shared" si="16"/>
        <v>0.1921513183</v>
      </c>
      <c r="E307" s="89">
        <f t="shared" si="17"/>
        <v>0.192725069</v>
      </c>
      <c r="F307" s="89">
        <f t="shared" si="18"/>
        <v>0.194072831483</v>
      </c>
      <c r="G307" s="89">
        <f t="shared" si="19"/>
        <v>0.19465231969</v>
      </c>
    </row>
    <row r="308" spans="1:7" ht="15">
      <c r="A308" s="92">
        <v>303</v>
      </c>
      <c r="B308" s="86">
        <v>0.19093544</v>
      </c>
      <c r="C308" s="86">
        <v>0.19150572</v>
      </c>
      <c r="D308" s="89">
        <f t="shared" si="16"/>
        <v>0.19284479440000002</v>
      </c>
      <c r="E308" s="89">
        <f t="shared" si="17"/>
        <v>0.19342077719999998</v>
      </c>
      <c r="F308" s="89">
        <f t="shared" si="18"/>
        <v>0.194773242344</v>
      </c>
      <c r="G308" s="89">
        <f t="shared" si="19"/>
        <v>0.195354984972</v>
      </c>
    </row>
    <row r="309" spans="1:7" ht="15">
      <c r="A309" s="92">
        <v>304</v>
      </c>
      <c r="B309" s="86">
        <v>0.19162245</v>
      </c>
      <c r="C309" s="86">
        <v>0.19219494</v>
      </c>
      <c r="D309" s="89">
        <f t="shared" si="16"/>
        <v>0.1935386745</v>
      </c>
      <c r="E309" s="89">
        <f t="shared" si="17"/>
        <v>0.19411688940000002</v>
      </c>
      <c r="F309" s="89">
        <f t="shared" si="18"/>
        <v>0.195474061245</v>
      </c>
      <c r="G309" s="89">
        <f t="shared" si="19"/>
        <v>0.19605805829400003</v>
      </c>
    </row>
    <row r="310" spans="1:7" ht="15">
      <c r="A310" s="92">
        <v>305</v>
      </c>
      <c r="B310" s="86">
        <v>0.19230985</v>
      </c>
      <c r="C310" s="86">
        <v>0.19288456</v>
      </c>
      <c r="D310" s="89">
        <f t="shared" si="16"/>
        <v>0.1942329485</v>
      </c>
      <c r="E310" s="89">
        <f t="shared" si="17"/>
        <v>0.19481340560000002</v>
      </c>
      <c r="F310" s="89">
        <f t="shared" si="18"/>
        <v>0.196175277985</v>
      </c>
      <c r="G310" s="89">
        <f t="shared" si="19"/>
        <v>0.19676153965600002</v>
      </c>
    </row>
    <row r="311" spans="1:7" ht="15">
      <c r="A311" s="92">
        <v>306</v>
      </c>
      <c r="B311" s="86">
        <v>0.19299765</v>
      </c>
      <c r="C311" s="86">
        <v>0.19357457</v>
      </c>
      <c r="D311" s="89">
        <f t="shared" si="16"/>
        <v>0.1949276265</v>
      </c>
      <c r="E311" s="89">
        <f t="shared" si="17"/>
        <v>0.1955103157</v>
      </c>
      <c r="F311" s="89">
        <f t="shared" si="18"/>
        <v>0.196876902765</v>
      </c>
      <c r="G311" s="89">
        <f t="shared" si="19"/>
        <v>0.197465418857</v>
      </c>
    </row>
    <row r="312" spans="1:7" ht="15">
      <c r="A312" s="92">
        <v>307</v>
      </c>
      <c r="B312" s="86">
        <v>0.19368584</v>
      </c>
      <c r="C312" s="86">
        <v>0.19426499</v>
      </c>
      <c r="D312" s="89">
        <f t="shared" si="16"/>
        <v>0.1956226984</v>
      </c>
      <c r="E312" s="89">
        <f t="shared" si="17"/>
        <v>0.1962076399</v>
      </c>
      <c r="F312" s="89">
        <f t="shared" si="18"/>
        <v>0.197578925384</v>
      </c>
      <c r="G312" s="89">
        <f t="shared" si="19"/>
        <v>0.19816971629900001</v>
      </c>
    </row>
    <row r="313" spans="1:7" ht="15">
      <c r="A313" s="92">
        <v>308</v>
      </c>
      <c r="B313" s="86">
        <v>0.19437444</v>
      </c>
      <c r="C313" s="86">
        <v>0.19495581</v>
      </c>
      <c r="D313" s="89">
        <f t="shared" si="16"/>
        <v>0.1963181844</v>
      </c>
      <c r="E313" s="89">
        <f t="shared" si="17"/>
        <v>0.1969053681</v>
      </c>
      <c r="F313" s="89">
        <f t="shared" si="18"/>
        <v>0.198281366244</v>
      </c>
      <c r="G313" s="89">
        <f t="shared" si="19"/>
        <v>0.198874421781</v>
      </c>
    </row>
    <row r="314" spans="1:7" ht="15">
      <c r="A314" s="92">
        <v>309</v>
      </c>
      <c r="B314" s="86">
        <v>0.19506343</v>
      </c>
      <c r="C314" s="86">
        <v>0.19564702</v>
      </c>
      <c r="D314" s="89">
        <f t="shared" si="16"/>
        <v>0.1970140643</v>
      </c>
      <c r="E314" s="89">
        <f t="shared" si="17"/>
        <v>0.1976034902</v>
      </c>
      <c r="F314" s="89">
        <f t="shared" si="18"/>
        <v>0.198984204943</v>
      </c>
      <c r="G314" s="89">
        <f t="shared" si="19"/>
        <v>0.199579525102</v>
      </c>
    </row>
    <row r="315" spans="1:7" ht="15">
      <c r="A315" s="92">
        <v>310</v>
      </c>
      <c r="B315" s="86">
        <v>0.19575282</v>
      </c>
      <c r="C315" s="86">
        <v>0.19633864</v>
      </c>
      <c r="D315" s="89">
        <f t="shared" si="16"/>
        <v>0.1977103482</v>
      </c>
      <c r="E315" s="89">
        <f t="shared" si="17"/>
        <v>0.1983020264</v>
      </c>
      <c r="F315" s="89">
        <f t="shared" si="18"/>
        <v>0.199687451682</v>
      </c>
      <c r="G315" s="89">
        <f t="shared" si="19"/>
        <v>0.200285046664</v>
      </c>
    </row>
    <row r="316" spans="1:7" ht="15">
      <c r="A316" s="92">
        <v>311</v>
      </c>
      <c r="B316" s="86">
        <v>0.1964426</v>
      </c>
      <c r="C316" s="86">
        <v>0.19703065</v>
      </c>
      <c r="D316" s="89">
        <f t="shared" si="16"/>
        <v>0.198407026</v>
      </c>
      <c r="E316" s="89">
        <f t="shared" si="17"/>
        <v>0.1990009565</v>
      </c>
      <c r="F316" s="89">
        <f t="shared" si="18"/>
        <v>0.20039109625999998</v>
      </c>
      <c r="G316" s="89">
        <f t="shared" si="19"/>
        <v>0.200990966065</v>
      </c>
    </row>
    <row r="317" spans="1:7" ht="15">
      <c r="A317" s="92">
        <v>312</v>
      </c>
      <c r="B317" s="86">
        <v>0.19713278</v>
      </c>
      <c r="C317" s="86">
        <v>0.19772307</v>
      </c>
      <c r="D317" s="89">
        <f t="shared" si="16"/>
        <v>0.1991041078</v>
      </c>
      <c r="E317" s="89">
        <f t="shared" si="17"/>
        <v>0.1997003007</v>
      </c>
      <c r="F317" s="89">
        <f t="shared" si="18"/>
        <v>0.201095148878</v>
      </c>
      <c r="G317" s="89">
        <f t="shared" si="19"/>
        <v>0.201697303707</v>
      </c>
    </row>
    <row r="318" spans="1:7" ht="15">
      <c r="A318" s="92">
        <v>313</v>
      </c>
      <c r="B318" s="86">
        <v>0.19782337</v>
      </c>
      <c r="C318" s="86">
        <v>0.19841588</v>
      </c>
      <c r="D318" s="89">
        <f t="shared" si="16"/>
        <v>0.1998016037</v>
      </c>
      <c r="E318" s="89">
        <f t="shared" si="17"/>
        <v>0.20040003879999999</v>
      </c>
      <c r="F318" s="89">
        <f t="shared" si="18"/>
        <v>0.201799619737</v>
      </c>
      <c r="G318" s="89">
        <f t="shared" si="19"/>
        <v>0.20240403918799998</v>
      </c>
    </row>
    <row r="319" spans="1:7" ht="15">
      <c r="A319" s="92">
        <v>314</v>
      </c>
      <c r="B319" s="86">
        <v>0.19851435</v>
      </c>
      <c r="C319" s="86">
        <v>0.1991091</v>
      </c>
      <c r="D319" s="89">
        <f t="shared" si="16"/>
        <v>0.20049949350000001</v>
      </c>
      <c r="E319" s="89">
        <f t="shared" si="17"/>
        <v>0.201100191</v>
      </c>
      <c r="F319" s="89">
        <f t="shared" si="18"/>
        <v>0.20250448843500002</v>
      </c>
      <c r="G319" s="89">
        <f t="shared" si="19"/>
        <v>0.20311119291000002</v>
      </c>
    </row>
    <row r="320" spans="1:7" ht="15">
      <c r="A320" s="92">
        <v>315</v>
      </c>
      <c r="B320" s="86">
        <v>0.19920572</v>
      </c>
      <c r="C320" s="86">
        <v>0.19980271</v>
      </c>
      <c r="D320" s="89">
        <f t="shared" si="16"/>
        <v>0.2011977772</v>
      </c>
      <c r="E320" s="89">
        <f t="shared" si="17"/>
        <v>0.2018007371</v>
      </c>
      <c r="F320" s="89">
        <f t="shared" si="18"/>
        <v>0.203209754972</v>
      </c>
      <c r="G320" s="89">
        <f t="shared" si="19"/>
        <v>0.20381874447099999</v>
      </c>
    </row>
    <row r="321" spans="1:7" ht="15">
      <c r="A321" s="92">
        <v>316</v>
      </c>
      <c r="B321" s="86">
        <v>0.1998975</v>
      </c>
      <c r="C321" s="86">
        <v>0.20049673</v>
      </c>
      <c r="D321" s="89">
        <f t="shared" si="16"/>
        <v>0.20189647500000002</v>
      </c>
      <c r="E321" s="89">
        <f t="shared" si="17"/>
        <v>0.2025016973</v>
      </c>
      <c r="F321" s="89">
        <f t="shared" si="18"/>
        <v>0.20391543975</v>
      </c>
      <c r="G321" s="89">
        <f t="shared" si="19"/>
        <v>0.204526714273</v>
      </c>
    </row>
    <row r="322" spans="1:7" ht="15">
      <c r="A322" s="92">
        <v>317</v>
      </c>
      <c r="B322" s="86">
        <v>0.20058968</v>
      </c>
      <c r="C322" s="86">
        <v>0.20119115</v>
      </c>
      <c r="D322" s="89">
        <f t="shared" si="16"/>
        <v>0.20259557679999998</v>
      </c>
      <c r="E322" s="89">
        <f t="shared" si="17"/>
        <v>0.2032030615</v>
      </c>
      <c r="F322" s="89">
        <f t="shared" si="18"/>
        <v>0.20462153256799998</v>
      </c>
      <c r="G322" s="89">
        <f t="shared" si="19"/>
        <v>0.20523509211500002</v>
      </c>
    </row>
    <row r="323" spans="1:7" ht="15">
      <c r="A323" s="92">
        <v>318</v>
      </c>
      <c r="B323" s="86">
        <v>0.20128225</v>
      </c>
      <c r="C323" s="86">
        <v>0.20188597</v>
      </c>
      <c r="D323" s="89">
        <f t="shared" si="16"/>
        <v>0.2032950725</v>
      </c>
      <c r="E323" s="89">
        <f t="shared" si="17"/>
        <v>0.20390482969999998</v>
      </c>
      <c r="F323" s="89">
        <f t="shared" si="18"/>
        <v>0.20532802322500002</v>
      </c>
      <c r="G323" s="89">
        <f t="shared" si="19"/>
        <v>0.20594387799699998</v>
      </c>
    </row>
    <row r="324" spans="1:7" ht="15">
      <c r="A324" s="92">
        <v>319</v>
      </c>
      <c r="B324" s="86">
        <v>0.20197523</v>
      </c>
      <c r="C324" s="86">
        <v>0.2025812</v>
      </c>
      <c r="D324" s="89">
        <f t="shared" si="16"/>
        <v>0.20399498230000002</v>
      </c>
      <c r="E324" s="89">
        <f t="shared" si="17"/>
        <v>0.20460701199999998</v>
      </c>
      <c r="F324" s="89">
        <f t="shared" si="18"/>
        <v>0.206034932123</v>
      </c>
      <c r="G324" s="89">
        <f t="shared" si="19"/>
        <v>0.20665308211999997</v>
      </c>
    </row>
    <row r="325" spans="1:7" ht="15">
      <c r="A325" s="92">
        <v>320</v>
      </c>
      <c r="B325" s="86">
        <v>0.2026686</v>
      </c>
      <c r="C325" s="86">
        <v>0.20327682</v>
      </c>
      <c r="D325" s="89">
        <f t="shared" si="16"/>
        <v>0.204695286</v>
      </c>
      <c r="E325" s="89">
        <f t="shared" si="17"/>
        <v>0.2053095882</v>
      </c>
      <c r="F325" s="89">
        <f t="shared" si="18"/>
        <v>0.20674223886</v>
      </c>
      <c r="G325" s="89">
        <f t="shared" si="19"/>
        <v>0.207362684082</v>
      </c>
    </row>
    <row r="326" spans="1:7" ht="15">
      <c r="A326" s="92">
        <v>321</v>
      </c>
      <c r="B326" s="86">
        <v>0.20336238</v>
      </c>
      <c r="C326" s="86">
        <v>0.20397285</v>
      </c>
      <c r="D326" s="89">
        <f t="shared" si="16"/>
        <v>0.2053960038</v>
      </c>
      <c r="E326" s="89">
        <f t="shared" si="17"/>
        <v>0.20601257850000002</v>
      </c>
      <c r="F326" s="89">
        <f t="shared" si="18"/>
        <v>0.20744996383800002</v>
      </c>
      <c r="G326" s="89">
        <f t="shared" si="19"/>
        <v>0.20807270428500002</v>
      </c>
    </row>
    <row r="327" spans="1:7" ht="15">
      <c r="A327" s="92">
        <v>322</v>
      </c>
      <c r="B327" s="86">
        <v>0.20405655</v>
      </c>
      <c r="C327" s="86">
        <v>0.20466928</v>
      </c>
      <c r="D327" s="89">
        <f aca="true" t="shared" si="20" ref="D327:D371">B327*1%+B327</f>
        <v>0.2060971155</v>
      </c>
      <c r="E327" s="89">
        <f aca="true" t="shared" si="21" ref="E327:E371">C327*1%+C327</f>
        <v>0.2067159728</v>
      </c>
      <c r="F327" s="89">
        <f aca="true" t="shared" si="22" ref="F327:F371">D327*1%+D327</f>
        <v>0.20815808665500002</v>
      </c>
      <c r="G327" s="89">
        <f aca="true" t="shared" si="23" ref="G327:G371">E327*1%+E327</f>
        <v>0.20878313252800001</v>
      </c>
    </row>
    <row r="328" spans="1:7" ht="15">
      <c r="A328" s="92">
        <v>323</v>
      </c>
      <c r="B328" s="86">
        <v>0.20475113</v>
      </c>
      <c r="C328" s="86">
        <v>0.20536612</v>
      </c>
      <c r="D328" s="89">
        <f t="shared" si="20"/>
        <v>0.2067986413</v>
      </c>
      <c r="E328" s="89">
        <f t="shared" si="21"/>
        <v>0.20741978120000001</v>
      </c>
      <c r="F328" s="89">
        <f t="shared" si="22"/>
        <v>0.208866627713</v>
      </c>
      <c r="G328" s="89">
        <f t="shared" si="23"/>
        <v>0.209493979012</v>
      </c>
    </row>
    <row r="329" spans="1:7" ht="15">
      <c r="A329" s="92">
        <v>324</v>
      </c>
      <c r="B329" s="86">
        <v>0.20544611</v>
      </c>
      <c r="C329" s="86">
        <v>0.20606335</v>
      </c>
      <c r="D329" s="89">
        <f t="shared" si="20"/>
        <v>0.20750057109999998</v>
      </c>
      <c r="E329" s="89">
        <f t="shared" si="21"/>
        <v>0.2081239835</v>
      </c>
      <c r="F329" s="89">
        <f t="shared" si="22"/>
        <v>0.20957557681099998</v>
      </c>
      <c r="G329" s="89">
        <f t="shared" si="23"/>
        <v>0.210205223335</v>
      </c>
    </row>
    <row r="330" spans="1:7" ht="15">
      <c r="A330" s="92">
        <v>325</v>
      </c>
      <c r="B330" s="86">
        <v>0.20614148</v>
      </c>
      <c r="C330" s="86">
        <v>0.20676099</v>
      </c>
      <c r="D330" s="89">
        <f t="shared" si="20"/>
        <v>0.20820289479999998</v>
      </c>
      <c r="E330" s="89">
        <f t="shared" si="21"/>
        <v>0.2088285999</v>
      </c>
      <c r="F330" s="89">
        <f t="shared" si="22"/>
        <v>0.21028492374799998</v>
      </c>
      <c r="G330" s="89">
        <f t="shared" si="23"/>
        <v>0.21091688589899998</v>
      </c>
    </row>
    <row r="331" spans="1:7" ht="15">
      <c r="A331" s="92">
        <v>326</v>
      </c>
      <c r="B331" s="86">
        <v>0.20683726</v>
      </c>
      <c r="C331" s="86">
        <v>0.20745904</v>
      </c>
      <c r="D331" s="89">
        <f t="shared" si="20"/>
        <v>0.2089056326</v>
      </c>
      <c r="E331" s="89">
        <f t="shared" si="21"/>
        <v>0.2095336304</v>
      </c>
      <c r="F331" s="89">
        <f t="shared" si="22"/>
        <v>0.210994688926</v>
      </c>
      <c r="G331" s="89">
        <f t="shared" si="23"/>
        <v>0.211628966704</v>
      </c>
    </row>
    <row r="332" spans="1:7" ht="15">
      <c r="A332" s="92">
        <v>327</v>
      </c>
      <c r="B332" s="86">
        <v>0.20753344</v>
      </c>
      <c r="C332" s="86">
        <v>0.20815748</v>
      </c>
      <c r="D332" s="89">
        <f t="shared" si="20"/>
        <v>0.2096087744</v>
      </c>
      <c r="E332" s="89">
        <f t="shared" si="21"/>
        <v>0.21023905480000002</v>
      </c>
      <c r="F332" s="89">
        <f t="shared" si="22"/>
        <v>0.211704862144</v>
      </c>
      <c r="G332" s="89">
        <f t="shared" si="23"/>
        <v>0.212341445348</v>
      </c>
    </row>
    <row r="333" spans="1:7" ht="15">
      <c r="A333" s="92">
        <v>328</v>
      </c>
      <c r="B333" s="86">
        <v>0.20823002</v>
      </c>
      <c r="C333" s="86">
        <v>0.20885633</v>
      </c>
      <c r="D333" s="89">
        <f t="shared" si="20"/>
        <v>0.21031232019999999</v>
      </c>
      <c r="E333" s="89">
        <f t="shared" si="21"/>
        <v>0.21094489330000002</v>
      </c>
      <c r="F333" s="89">
        <f t="shared" si="22"/>
        <v>0.212415443402</v>
      </c>
      <c r="G333" s="89">
        <f t="shared" si="23"/>
        <v>0.21305434223300002</v>
      </c>
    </row>
    <row r="334" spans="1:7" ht="15">
      <c r="A334" s="92">
        <v>329</v>
      </c>
      <c r="B334" s="86">
        <v>0.20892701</v>
      </c>
      <c r="C334" s="86">
        <v>0.20955559</v>
      </c>
      <c r="D334" s="89">
        <f t="shared" si="20"/>
        <v>0.2110162801</v>
      </c>
      <c r="E334" s="89">
        <f t="shared" si="21"/>
        <v>0.2116511459</v>
      </c>
      <c r="F334" s="89">
        <f t="shared" si="22"/>
        <v>0.213126442901</v>
      </c>
      <c r="G334" s="89">
        <f t="shared" si="23"/>
        <v>0.213767657359</v>
      </c>
    </row>
    <row r="335" spans="1:7" ht="15">
      <c r="A335" s="92">
        <v>330</v>
      </c>
      <c r="B335" s="86">
        <v>0.20962439</v>
      </c>
      <c r="C335" s="86">
        <v>0.21025525</v>
      </c>
      <c r="D335" s="89">
        <f t="shared" si="20"/>
        <v>0.21172063389999998</v>
      </c>
      <c r="E335" s="89">
        <f t="shared" si="21"/>
        <v>0.2123578025</v>
      </c>
      <c r="F335" s="89">
        <f t="shared" si="22"/>
        <v>0.213837840239</v>
      </c>
      <c r="G335" s="89">
        <f t="shared" si="23"/>
        <v>0.214481380525</v>
      </c>
    </row>
    <row r="336" spans="1:7" ht="15">
      <c r="A336" s="92">
        <v>331</v>
      </c>
      <c r="B336" s="86">
        <v>0.21032218</v>
      </c>
      <c r="C336" s="86">
        <v>0.21095532</v>
      </c>
      <c r="D336" s="89">
        <f t="shared" si="20"/>
        <v>0.2124254018</v>
      </c>
      <c r="E336" s="89">
        <f t="shared" si="21"/>
        <v>0.2130648732</v>
      </c>
      <c r="F336" s="89">
        <f t="shared" si="22"/>
        <v>0.214549655818</v>
      </c>
      <c r="G336" s="89">
        <f t="shared" si="23"/>
        <v>0.215195521932</v>
      </c>
    </row>
    <row r="337" spans="1:7" ht="15">
      <c r="A337" s="92">
        <v>332</v>
      </c>
      <c r="B337" s="86">
        <v>0.21102037</v>
      </c>
      <c r="C337" s="86">
        <v>0.21165578</v>
      </c>
      <c r="D337" s="89">
        <f t="shared" si="20"/>
        <v>0.21313057370000002</v>
      </c>
      <c r="E337" s="89">
        <f t="shared" si="21"/>
        <v>0.2137723378</v>
      </c>
      <c r="F337" s="89">
        <f t="shared" si="22"/>
        <v>0.215261879437</v>
      </c>
      <c r="G337" s="89">
        <f t="shared" si="23"/>
        <v>0.215910061178</v>
      </c>
    </row>
    <row r="338" spans="1:7" ht="15">
      <c r="A338" s="92">
        <v>333</v>
      </c>
      <c r="B338" s="86">
        <v>0.21171896</v>
      </c>
      <c r="C338" s="86">
        <v>0.21235666</v>
      </c>
      <c r="D338" s="89">
        <f t="shared" si="20"/>
        <v>0.21383614960000003</v>
      </c>
      <c r="E338" s="89">
        <f t="shared" si="21"/>
        <v>0.2144802266</v>
      </c>
      <c r="F338" s="89">
        <f t="shared" si="22"/>
        <v>0.21597451109600002</v>
      </c>
      <c r="G338" s="89">
        <f t="shared" si="23"/>
        <v>0.216625028866</v>
      </c>
    </row>
    <row r="339" spans="1:7" ht="15">
      <c r="A339" s="92">
        <v>334</v>
      </c>
      <c r="B339" s="86">
        <v>0.21241796</v>
      </c>
      <c r="C339" s="86">
        <v>0.21305794</v>
      </c>
      <c r="D339" s="89">
        <f t="shared" si="20"/>
        <v>0.2145421396</v>
      </c>
      <c r="E339" s="89">
        <f t="shared" si="21"/>
        <v>0.2151885194</v>
      </c>
      <c r="F339" s="89">
        <f t="shared" si="22"/>
        <v>0.21668756099599998</v>
      </c>
      <c r="G339" s="89">
        <f t="shared" si="23"/>
        <v>0.217340404594</v>
      </c>
    </row>
    <row r="340" spans="1:7" ht="15">
      <c r="A340" s="92">
        <v>335</v>
      </c>
      <c r="B340" s="86">
        <v>0.21311736</v>
      </c>
      <c r="C340" s="86">
        <v>0.21375963</v>
      </c>
      <c r="D340" s="89">
        <f t="shared" si="20"/>
        <v>0.2152485336</v>
      </c>
      <c r="E340" s="89">
        <f t="shared" si="21"/>
        <v>0.2158972263</v>
      </c>
      <c r="F340" s="89">
        <f t="shared" si="22"/>
        <v>0.217401018936</v>
      </c>
      <c r="G340" s="89">
        <f t="shared" si="23"/>
        <v>0.218056198563</v>
      </c>
    </row>
    <row r="341" spans="1:7" ht="15">
      <c r="A341" s="92">
        <v>336</v>
      </c>
      <c r="B341" s="86">
        <v>0.21381716</v>
      </c>
      <c r="C341" s="86">
        <v>0.21446172</v>
      </c>
      <c r="D341" s="89">
        <f t="shared" si="20"/>
        <v>0.2159553316</v>
      </c>
      <c r="E341" s="89">
        <f t="shared" si="21"/>
        <v>0.2166063372</v>
      </c>
      <c r="F341" s="89">
        <f t="shared" si="22"/>
        <v>0.218114884916</v>
      </c>
      <c r="G341" s="89">
        <f t="shared" si="23"/>
        <v>0.218772400572</v>
      </c>
    </row>
    <row r="342" spans="1:7" ht="15">
      <c r="A342" s="92">
        <v>337</v>
      </c>
      <c r="B342" s="86">
        <v>0.21451737</v>
      </c>
      <c r="C342" s="86">
        <v>0.21516422</v>
      </c>
      <c r="D342" s="89">
        <f t="shared" si="20"/>
        <v>0.21666254370000002</v>
      </c>
      <c r="E342" s="89">
        <f t="shared" si="21"/>
        <v>0.2173158622</v>
      </c>
      <c r="F342" s="89">
        <f t="shared" si="22"/>
        <v>0.218829169137</v>
      </c>
      <c r="G342" s="89">
        <f t="shared" si="23"/>
        <v>0.21948902082199997</v>
      </c>
    </row>
    <row r="343" spans="1:7" ht="15">
      <c r="A343" s="92">
        <v>338</v>
      </c>
      <c r="B343" s="86">
        <v>0.21521798</v>
      </c>
      <c r="C343" s="86">
        <v>0.21586712</v>
      </c>
      <c r="D343" s="89">
        <f t="shared" si="20"/>
        <v>0.2173701598</v>
      </c>
      <c r="E343" s="89">
        <f t="shared" si="21"/>
        <v>0.21802579119999999</v>
      </c>
      <c r="F343" s="89">
        <f t="shared" si="22"/>
        <v>0.219543861398</v>
      </c>
      <c r="G343" s="89">
        <f t="shared" si="23"/>
        <v>0.22020604911199998</v>
      </c>
    </row>
    <row r="344" spans="1:7" ht="15">
      <c r="A344" s="92">
        <v>339</v>
      </c>
      <c r="B344" s="86">
        <v>0.21591899</v>
      </c>
      <c r="C344" s="86">
        <v>0.21657043</v>
      </c>
      <c r="D344" s="89">
        <f t="shared" si="20"/>
        <v>0.2180781799</v>
      </c>
      <c r="E344" s="89">
        <f t="shared" si="21"/>
        <v>0.2187361343</v>
      </c>
      <c r="F344" s="89">
        <f t="shared" si="22"/>
        <v>0.220258961699</v>
      </c>
      <c r="G344" s="89">
        <f t="shared" si="23"/>
        <v>0.22092349564299998</v>
      </c>
    </row>
    <row r="345" spans="1:7" ht="15">
      <c r="A345" s="92">
        <v>340</v>
      </c>
      <c r="B345" s="86">
        <v>0.21662041</v>
      </c>
      <c r="C345" s="86">
        <v>0.21727415</v>
      </c>
      <c r="D345" s="89">
        <f t="shared" si="20"/>
        <v>0.21878661410000003</v>
      </c>
      <c r="E345" s="89">
        <f t="shared" si="21"/>
        <v>0.2194468915</v>
      </c>
      <c r="F345" s="89">
        <f t="shared" si="22"/>
        <v>0.22097448024100003</v>
      </c>
      <c r="G345" s="89">
        <f t="shared" si="23"/>
        <v>0.221641360415</v>
      </c>
    </row>
    <row r="346" spans="1:7" ht="15">
      <c r="A346" s="92">
        <v>341</v>
      </c>
      <c r="B346" s="86">
        <v>0.21732223</v>
      </c>
      <c r="C346" s="86">
        <v>0.21797827</v>
      </c>
      <c r="D346" s="89">
        <f t="shared" si="20"/>
        <v>0.2194954523</v>
      </c>
      <c r="E346" s="89">
        <f t="shared" si="21"/>
        <v>0.2201580527</v>
      </c>
      <c r="F346" s="89">
        <f t="shared" si="22"/>
        <v>0.221690406823</v>
      </c>
      <c r="G346" s="89">
        <f t="shared" si="23"/>
        <v>0.222359633227</v>
      </c>
    </row>
    <row r="347" spans="1:7" ht="15">
      <c r="A347" s="92">
        <v>342</v>
      </c>
      <c r="B347" s="86">
        <v>0.21802446</v>
      </c>
      <c r="C347" s="86">
        <v>0.21868281</v>
      </c>
      <c r="D347" s="89">
        <f t="shared" si="20"/>
        <v>0.2202047046</v>
      </c>
      <c r="E347" s="89">
        <f t="shared" si="21"/>
        <v>0.22086963810000002</v>
      </c>
      <c r="F347" s="89">
        <f t="shared" si="22"/>
        <v>0.222406751646</v>
      </c>
      <c r="G347" s="89">
        <f t="shared" si="23"/>
        <v>0.223078334481</v>
      </c>
    </row>
    <row r="348" spans="1:7" ht="15">
      <c r="A348" s="92">
        <v>343</v>
      </c>
      <c r="B348" s="86">
        <v>0.21872709</v>
      </c>
      <c r="C348" s="86">
        <v>0.21938774</v>
      </c>
      <c r="D348" s="89">
        <f t="shared" si="20"/>
        <v>0.22091436090000002</v>
      </c>
      <c r="E348" s="89">
        <f t="shared" si="21"/>
        <v>0.22158161739999999</v>
      </c>
      <c r="F348" s="89">
        <f t="shared" si="22"/>
        <v>0.22312350450900004</v>
      </c>
      <c r="G348" s="89">
        <f t="shared" si="23"/>
        <v>0.22379743357399998</v>
      </c>
    </row>
    <row r="349" spans="1:7" ht="15">
      <c r="A349" s="92">
        <v>344</v>
      </c>
      <c r="B349" s="86">
        <v>0.21943013</v>
      </c>
      <c r="C349" s="86">
        <v>0.22009309</v>
      </c>
      <c r="D349" s="89">
        <f t="shared" si="20"/>
        <v>0.2216244313</v>
      </c>
      <c r="E349" s="89">
        <f t="shared" si="21"/>
        <v>0.2222940209</v>
      </c>
      <c r="F349" s="89">
        <f t="shared" si="22"/>
        <v>0.223840675613</v>
      </c>
      <c r="G349" s="89">
        <f t="shared" si="23"/>
        <v>0.224516961109</v>
      </c>
    </row>
    <row r="350" spans="1:7" ht="15">
      <c r="A350" s="92">
        <v>345</v>
      </c>
      <c r="B350" s="86">
        <v>0.22013358</v>
      </c>
      <c r="C350" s="86">
        <v>0.22079885</v>
      </c>
      <c r="D350" s="89">
        <f t="shared" si="20"/>
        <v>0.2223349158</v>
      </c>
      <c r="E350" s="89">
        <f t="shared" si="21"/>
        <v>0.2230068385</v>
      </c>
      <c r="F350" s="89">
        <f t="shared" si="22"/>
        <v>0.224558264958</v>
      </c>
      <c r="G350" s="89">
        <f t="shared" si="23"/>
        <v>0.225236906885</v>
      </c>
    </row>
    <row r="351" spans="1:7" ht="15">
      <c r="A351" s="92">
        <v>346</v>
      </c>
      <c r="B351" s="86">
        <v>0.22083743</v>
      </c>
      <c r="C351" s="86">
        <v>0.22150501</v>
      </c>
      <c r="D351" s="89">
        <f t="shared" si="20"/>
        <v>0.2230458043</v>
      </c>
      <c r="E351" s="89">
        <f t="shared" si="21"/>
        <v>0.2237200601</v>
      </c>
      <c r="F351" s="89">
        <f t="shared" si="22"/>
        <v>0.22527626234300002</v>
      </c>
      <c r="G351" s="89">
        <f t="shared" si="23"/>
        <v>0.225957260701</v>
      </c>
    </row>
    <row r="352" spans="1:7" ht="15">
      <c r="A352" s="92">
        <v>347</v>
      </c>
      <c r="B352" s="86">
        <v>0.22154168</v>
      </c>
      <c r="C352" s="86">
        <v>0.22221158</v>
      </c>
      <c r="D352" s="89">
        <f t="shared" si="20"/>
        <v>0.2237570968</v>
      </c>
      <c r="E352" s="89">
        <f t="shared" si="21"/>
        <v>0.2244336958</v>
      </c>
      <c r="F352" s="89">
        <f t="shared" si="22"/>
        <v>0.225994667768</v>
      </c>
      <c r="G352" s="89">
        <f t="shared" si="23"/>
        <v>0.226678032758</v>
      </c>
    </row>
    <row r="353" spans="1:7" ht="15">
      <c r="A353" s="92">
        <v>348</v>
      </c>
      <c r="B353" s="86">
        <v>0.22224634</v>
      </c>
      <c r="C353" s="86">
        <v>0.22291856</v>
      </c>
      <c r="D353" s="89">
        <f t="shared" si="20"/>
        <v>0.2244688034</v>
      </c>
      <c r="E353" s="89">
        <f t="shared" si="21"/>
        <v>0.22514774559999998</v>
      </c>
      <c r="F353" s="89">
        <f t="shared" si="22"/>
        <v>0.226713491434</v>
      </c>
      <c r="G353" s="89">
        <f t="shared" si="23"/>
        <v>0.22739922305599997</v>
      </c>
    </row>
    <row r="354" spans="1:7" ht="15">
      <c r="A354" s="92">
        <v>349</v>
      </c>
      <c r="B354" s="86">
        <v>0.22295141</v>
      </c>
      <c r="C354" s="86">
        <v>0.22362595</v>
      </c>
      <c r="D354" s="89">
        <f t="shared" si="20"/>
        <v>0.22518092409999999</v>
      </c>
      <c r="E354" s="89">
        <f t="shared" si="21"/>
        <v>0.2258622095</v>
      </c>
      <c r="F354" s="89">
        <f t="shared" si="22"/>
        <v>0.22743273334099998</v>
      </c>
      <c r="G354" s="89">
        <f t="shared" si="23"/>
        <v>0.228120831595</v>
      </c>
    </row>
    <row r="355" spans="1:7" ht="15">
      <c r="A355" s="92">
        <v>350</v>
      </c>
      <c r="B355" s="86">
        <v>0.22365689</v>
      </c>
      <c r="C355" s="86">
        <v>0.22433375</v>
      </c>
      <c r="D355" s="89">
        <f t="shared" si="20"/>
        <v>0.2258934589</v>
      </c>
      <c r="E355" s="89">
        <f t="shared" si="21"/>
        <v>0.2265770875</v>
      </c>
      <c r="F355" s="89">
        <f t="shared" si="22"/>
        <v>0.22815239348900002</v>
      </c>
      <c r="G355" s="89">
        <f t="shared" si="23"/>
        <v>0.22884285837499999</v>
      </c>
    </row>
    <row r="356" spans="1:7" ht="15">
      <c r="A356" s="92">
        <v>351</v>
      </c>
      <c r="B356" s="86">
        <v>0.22436277</v>
      </c>
      <c r="C356" s="86">
        <v>0.22504196</v>
      </c>
      <c r="D356" s="89">
        <f t="shared" si="20"/>
        <v>0.2266063977</v>
      </c>
      <c r="E356" s="89">
        <f t="shared" si="21"/>
        <v>0.2272923796</v>
      </c>
      <c r="F356" s="89">
        <f t="shared" si="22"/>
        <v>0.22887246167699998</v>
      </c>
      <c r="G356" s="89">
        <f t="shared" si="23"/>
        <v>0.229565303396</v>
      </c>
    </row>
    <row r="357" spans="1:7" ht="15">
      <c r="A357" s="92">
        <v>352</v>
      </c>
      <c r="B357" s="86">
        <v>0.22506906</v>
      </c>
      <c r="C357" s="86">
        <v>0.22575058</v>
      </c>
      <c r="D357" s="89">
        <f t="shared" si="20"/>
        <v>0.22731975059999998</v>
      </c>
      <c r="E357" s="89">
        <f t="shared" si="21"/>
        <v>0.2280080858</v>
      </c>
      <c r="F357" s="89">
        <f t="shared" si="22"/>
        <v>0.22959294810599998</v>
      </c>
      <c r="G357" s="89">
        <f t="shared" si="23"/>
        <v>0.230288166658</v>
      </c>
    </row>
    <row r="358" spans="1:7" ht="15">
      <c r="A358" s="92">
        <v>353</v>
      </c>
      <c r="B358" s="86">
        <v>0.22577576</v>
      </c>
      <c r="C358" s="86">
        <v>0.22645961</v>
      </c>
      <c r="D358" s="89">
        <f t="shared" si="20"/>
        <v>0.22803351759999999</v>
      </c>
      <c r="E358" s="89">
        <f t="shared" si="21"/>
        <v>0.2287242061</v>
      </c>
      <c r="F358" s="89">
        <f t="shared" si="22"/>
        <v>0.23031385277599997</v>
      </c>
      <c r="G358" s="89">
        <f t="shared" si="23"/>
        <v>0.231011448161</v>
      </c>
    </row>
    <row r="359" spans="1:7" ht="15">
      <c r="A359" s="92">
        <v>354</v>
      </c>
      <c r="B359" s="86">
        <v>0.22648286</v>
      </c>
      <c r="C359" s="86">
        <v>0.22716904</v>
      </c>
      <c r="D359" s="89">
        <f t="shared" si="20"/>
        <v>0.2287476886</v>
      </c>
      <c r="E359" s="89">
        <f t="shared" si="21"/>
        <v>0.2294407304</v>
      </c>
      <c r="F359" s="89">
        <f t="shared" si="22"/>
        <v>0.231035165486</v>
      </c>
      <c r="G359" s="89">
        <f t="shared" si="23"/>
        <v>0.23173513770399998</v>
      </c>
    </row>
    <row r="360" spans="1:7" ht="15">
      <c r="A360" s="92">
        <v>355</v>
      </c>
      <c r="B360" s="86">
        <v>0.22719037</v>
      </c>
      <c r="C360" s="86">
        <v>0.22787889</v>
      </c>
      <c r="D360" s="89">
        <f t="shared" si="20"/>
        <v>0.2294622737</v>
      </c>
      <c r="E360" s="89">
        <f t="shared" si="21"/>
        <v>0.2301576789</v>
      </c>
      <c r="F360" s="89">
        <f t="shared" si="22"/>
        <v>0.231756896437</v>
      </c>
      <c r="G360" s="89">
        <f t="shared" si="23"/>
        <v>0.232459255689</v>
      </c>
    </row>
    <row r="361" spans="1:7" ht="15">
      <c r="A361" s="92">
        <v>356</v>
      </c>
      <c r="B361" s="86">
        <v>0.22789829</v>
      </c>
      <c r="C361" s="86">
        <v>0.22858915</v>
      </c>
      <c r="D361" s="89">
        <f t="shared" si="20"/>
        <v>0.2301772729</v>
      </c>
      <c r="E361" s="89">
        <f t="shared" si="21"/>
        <v>0.2308750415</v>
      </c>
      <c r="F361" s="89">
        <f t="shared" si="22"/>
        <v>0.23247904562900001</v>
      </c>
      <c r="G361" s="89">
        <f t="shared" si="23"/>
        <v>0.233183791915</v>
      </c>
    </row>
    <row r="362" spans="1:7" ht="15">
      <c r="A362" s="92">
        <v>357</v>
      </c>
      <c r="B362" s="86">
        <v>0.22860662</v>
      </c>
      <c r="C362" s="86">
        <v>0.22929982</v>
      </c>
      <c r="D362" s="89">
        <f t="shared" si="20"/>
        <v>0.2308926862</v>
      </c>
      <c r="E362" s="89">
        <f t="shared" si="21"/>
        <v>0.2315928182</v>
      </c>
      <c r="F362" s="89">
        <f t="shared" si="22"/>
        <v>0.233201613062</v>
      </c>
      <c r="G362" s="89">
        <f t="shared" si="23"/>
        <v>0.233908746382</v>
      </c>
    </row>
    <row r="363" spans="1:7" ht="15">
      <c r="A363" s="92">
        <v>358</v>
      </c>
      <c r="B363" s="86">
        <v>0.22931536</v>
      </c>
      <c r="C363" s="86">
        <v>0.2300109</v>
      </c>
      <c r="D363" s="89">
        <f t="shared" si="20"/>
        <v>0.23160851359999998</v>
      </c>
      <c r="E363" s="89">
        <f t="shared" si="21"/>
        <v>0.23231100899999998</v>
      </c>
      <c r="F363" s="89">
        <f t="shared" si="22"/>
        <v>0.233924598736</v>
      </c>
      <c r="G363" s="89">
        <f t="shared" si="23"/>
        <v>0.23463411908999998</v>
      </c>
    </row>
    <row r="364" spans="1:7" ht="15">
      <c r="A364" s="92">
        <v>359</v>
      </c>
      <c r="B364" s="86">
        <v>0.23002451</v>
      </c>
      <c r="C364" s="86">
        <v>0.2307224</v>
      </c>
      <c r="D364" s="89">
        <f t="shared" si="20"/>
        <v>0.23232475509999997</v>
      </c>
      <c r="E364" s="89">
        <f t="shared" si="21"/>
        <v>0.233029624</v>
      </c>
      <c r="F364" s="89">
        <f t="shared" si="22"/>
        <v>0.23464800265099997</v>
      </c>
      <c r="G364" s="89">
        <f t="shared" si="23"/>
        <v>0.23535992024</v>
      </c>
    </row>
    <row r="365" spans="1:7" ht="15">
      <c r="A365" s="92">
        <v>360</v>
      </c>
      <c r="B365" s="86">
        <v>0.23073406</v>
      </c>
      <c r="C365" s="86">
        <v>0.2314343</v>
      </c>
      <c r="D365" s="89">
        <f t="shared" si="20"/>
        <v>0.2330414006</v>
      </c>
      <c r="E365" s="89">
        <f t="shared" si="21"/>
        <v>0.233748643</v>
      </c>
      <c r="F365" s="89">
        <f t="shared" si="22"/>
        <v>0.235371814606</v>
      </c>
      <c r="G365" s="89">
        <f t="shared" si="23"/>
        <v>0.23608612943</v>
      </c>
    </row>
    <row r="366" spans="1:7" ht="15">
      <c r="A366" s="92">
        <v>361</v>
      </c>
      <c r="B366" s="86">
        <v>0.23144403</v>
      </c>
      <c r="C366" s="86">
        <v>0.23214661</v>
      </c>
      <c r="D366" s="89">
        <f t="shared" si="20"/>
        <v>0.2337584703</v>
      </c>
      <c r="E366" s="89">
        <f t="shared" si="21"/>
        <v>0.2344680761</v>
      </c>
      <c r="F366" s="89">
        <f t="shared" si="22"/>
        <v>0.236096055003</v>
      </c>
      <c r="G366" s="89">
        <f t="shared" si="23"/>
        <v>0.236812756861</v>
      </c>
    </row>
    <row r="367" spans="1:7" ht="15">
      <c r="A367" s="92">
        <v>362</v>
      </c>
      <c r="B367" s="86">
        <v>0.2321544</v>
      </c>
      <c r="C367" s="86">
        <v>0.23285934</v>
      </c>
      <c r="D367" s="89">
        <f t="shared" si="20"/>
        <v>0.23447594400000002</v>
      </c>
      <c r="E367" s="89">
        <f t="shared" si="21"/>
        <v>0.2351879334</v>
      </c>
      <c r="F367" s="89">
        <f t="shared" si="22"/>
        <v>0.23682070344000003</v>
      </c>
      <c r="G367" s="89">
        <f t="shared" si="23"/>
        <v>0.237539812734</v>
      </c>
    </row>
    <row r="368" spans="1:7" ht="15">
      <c r="A368" s="92">
        <v>363</v>
      </c>
      <c r="B368" s="86">
        <v>0.23286519</v>
      </c>
      <c r="C368" s="86">
        <v>0.23357248</v>
      </c>
      <c r="D368" s="89">
        <f t="shared" si="20"/>
        <v>0.2351938419</v>
      </c>
      <c r="E368" s="89">
        <f t="shared" si="21"/>
        <v>0.2359082048</v>
      </c>
      <c r="F368" s="89">
        <f t="shared" si="22"/>
        <v>0.237545780319</v>
      </c>
      <c r="G368" s="89">
        <f t="shared" si="23"/>
        <v>0.238267286848</v>
      </c>
    </row>
    <row r="369" spans="1:7" ht="15">
      <c r="A369" s="92">
        <v>364</v>
      </c>
      <c r="B369" s="86">
        <v>0.23357638</v>
      </c>
      <c r="C369" s="86">
        <v>0.23428603</v>
      </c>
      <c r="D369" s="89">
        <f t="shared" si="20"/>
        <v>0.2359121438</v>
      </c>
      <c r="E369" s="89">
        <f t="shared" si="21"/>
        <v>0.2366288903</v>
      </c>
      <c r="F369" s="89">
        <f t="shared" si="22"/>
        <v>0.238271265238</v>
      </c>
      <c r="G369" s="89">
        <f t="shared" si="23"/>
        <v>0.238995179203</v>
      </c>
    </row>
    <row r="370" spans="1:7" ht="15">
      <c r="A370" s="92">
        <v>365</v>
      </c>
      <c r="B370" s="86">
        <v>0.23428798</v>
      </c>
      <c r="C370" s="86">
        <v>0.235</v>
      </c>
      <c r="D370" s="89">
        <f t="shared" si="20"/>
        <v>0.2366308598</v>
      </c>
      <c r="E370" s="89">
        <f t="shared" si="21"/>
        <v>0.23734999999999998</v>
      </c>
      <c r="F370" s="89">
        <f t="shared" si="22"/>
        <v>0.238997168398</v>
      </c>
      <c r="G370" s="89">
        <f t="shared" si="23"/>
        <v>0.23972349999999998</v>
      </c>
    </row>
    <row r="371" spans="1:7" ht="15">
      <c r="A371" s="92">
        <v>366</v>
      </c>
      <c r="B371" s="86">
        <v>0.235</v>
      </c>
      <c r="C371" s="86">
        <v>0</v>
      </c>
      <c r="D371" s="89">
        <f t="shared" si="20"/>
        <v>0.23734999999999998</v>
      </c>
      <c r="E371" s="89">
        <f t="shared" si="21"/>
        <v>0</v>
      </c>
      <c r="F371" s="89">
        <f t="shared" si="22"/>
        <v>0.23972349999999998</v>
      </c>
      <c r="G371" s="89">
        <f t="shared" si="23"/>
        <v>0</v>
      </c>
    </row>
    <row r="373" spans="2:3" ht="15">
      <c r="B373" s="85"/>
      <c r="C373" s="85"/>
    </row>
    <row r="374" spans="2:3" ht="15">
      <c r="B374" s="85"/>
      <c r="C374" s="85"/>
    </row>
    <row r="375" spans="2:3" ht="15">
      <c r="B375" s="85"/>
      <c r="C375" s="85"/>
    </row>
    <row r="376" spans="2:3" ht="15">
      <c r="B376" s="85"/>
      <c r="C376" s="85"/>
    </row>
    <row r="377" spans="2:3" ht="15">
      <c r="B377" s="85"/>
      <c r="C377" s="85"/>
    </row>
    <row r="378" spans="2:3" ht="15">
      <c r="B378" s="85"/>
      <c r="C378" s="85"/>
    </row>
    <row r="379" spans="2:3" ht="15">
      <c r="B379" s="85"/>
      <c r="C379" s="85"/>
    </row>
    <row r="380" spans="2:3" ht="15">
      <c r="B380" s="85"/>
      <c r="C380" s="85"/>
    </row>
    <row r="381" spans="2:3" ht="15">
      <c r="B381" s="85"/>
      <c r="C381" s="85"/>
    </row>
    <row r="382" spans="2:3" ht="15">
      <c r="B382" s="85"/>
      <c r="C382" s="85"/>
    </row>
    <row r="383" spans="2:3" ht="15">
      <c r="B383" s="85"/>
      <c r="C383" s="85"/>
    </row>
    <row r="384" spans="2:3" ht="15">
      <c r="B384" s="85"/>
      <c r="C384" s="85"/>
    </row>
    <row r="385" spans="2:3" ht="15">
      <c r="B385" s="85"/>
      <c r="C385" s="85"/>
    </row>
    <row r="386" spans="2:3" ht="15">
      <c r="B386" s="85"/>
      <c r="C386" s="85"/>
    </row>
    <row r="387" spans="2:3" ht="15">
      <c r="B387" s="85"/>
      <c r="C387" s="85"/>
    </row>
    <row r="388" spans="2:3" ht="15">
      <c r="B388" s="85"/>
      <c r="C388" s="85"/>
    </row>
    <row r="389" spans="2:3" ht="15">
      <c r="B389" s="85"/>
      <c r="C389" s="8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8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5.421875" style="0" customWidth="1"/>
    <col min="2" max="2" width="17.7109375" style="0" customWidth="1"/>
    <col min="3" max="3" width="16.8515625" style="0" customWidth="1"/>
    <col min="4" max="4" width="17.7109375" style="0" customWidth="1"/>
    <col min="5" max="5" width="16.421875" style="0" customWidth="1"/>
    <col min="6" max="6" width="14.421875" style="0" customWidth="1"/>
    <col min="9" max="9" width="19.28125" style="0" customWidth="1"/>
    <col min="10" max="10" width="25.57421875" style="0" customWidth="1"/>
  </cols>
  <sheetData>
    <row r="1" ht="12.75">
      <c r="A1" s="40" t="s">
        <v>40</v>
      </c>
    </row>
    <row r="4" ht="12.75">
      <c r="A4" s="40" t="s">
        <v>42</v>
      </c>
    </row>
    <row r="6" spans="1:4" ht="12.75">
      <c r="A6" s="93" t="s">
        <v>31</v>
      </c>
      <c r="B6" s="93" t="s">
        <v>22</v>
      </c>
      <c r="C6" s="93" t="s">
        <v>41</v>
      </c>
      <c r="D6" s="93" t="s">
        <v>32</v>
      </c>
    </row>
    <row r="7" spans="1:4" ht="12.75">
      <c r="A7" s="43">
        <v>5000</v>
      </c>
      <c r="B7" s="36">
        <v>39448</v>
      </c>
      <c r="C7" s="36">
        <v>40543</v>
      </c>
      <c r="D7" s="43">
        <f>$E$37</f>
        <v>4418.264375</v>
      </c>
    </row>
    <row r="9" ht="12.75">
      <c r="A9" s="40" t="s">
        <v>43</v>
      </c>
    </row>
    <row r="11" spans="1:5" ht="12.75">
      <c r="A11" s="93" t="s">
        <v>31</v>
      </c>
      <c r="B11" s="98" t="s">
        <v>45</v>
      </c>
      <c r="C11" s="94" t="s">
        <v>44</v>
      </c>
      <c r="D11" s="93" t="s">
        <v>30</v>
      </c>
      <c r="E11" s="93" t="s">
        <v>32</v>
      </c>
    </row>
    <row r="12" spans="1:7" ht="12.75">
      <c r="A12" s="99">
        <f>$A$7</f>
        <v>5000</v>
      </c>
      <c r="B12" s="100">
        <f>IF(YEAR($C$7)&gt;YEAR($B$7),YEAR($B$7),0)</f>
        <v>2008</v>
      </c>
      <c r="C12" s="101">
        <f>IF(YEAR($C$7)&gt;YEAR($B$7),DATE(YEAR($B7),12,31)-$B$7+1,0)</f>
        <v>366</v>
      </c>
      <c r="D12" s="102">
        <f aca="true" t="shared" si="0" ref="D12:D36">IF($C12=0,0,IF($C12="",0,IF(DATE($B12,12,31)-DATE($B12,1,1)+1=366,VLOOKUP($C12,KoefJA,2),VLOOKUP($C12,KoefJA,3))))</f>
        <v>0.235</v>
      </c>
      <c r="E12" s="99">
        <f>$A12*$D12</f>
        <v>1175</v>
      </c>
      <c r="G12" s="40" t="s">
        <v>46</v>
      </c>
    </row>
    <row r="13" spans="1:5" ht="12.75">
      <c r="A13" s="43">
        <f>$A12+$E12</f>
        <v>6175</v>
      </c>
      <c r="B13" s="97">
        <f aca="true" t="shared" si="1" ref="B13:B35">IF(AND(YEAR($C$7)&gt;$B12,$B12&lt;&gt;0),$B12+1,0)</f>
        <v>2009</v>
      </c>
      <c r="C13" s="14">
        <f>IF($B13=0,0,IF(YEAR($C$7)=$B13,$C$7-DATE($B13,1,1)+1,DATE($B13,12,31)-DATE($B13,1,1)+1))</f>
        <v>365</v>
      </c>
      <c r="D13" s="102">
        <f t="shared" si="0"/>
        <v>0.235</v>
      </c>
      <c r="E13" s="43">
        <f aca="true" t="shared" si="2" ref="E13:E36">$A13*$D13</f>
        <v>1451.125</v>
      </c>
    </row>
    <row r="14" spans="1:5" ht="12.75">
      <c r="A14" s="43">
        <f aca="true" t="shared" si="3" ref="A14:A35">$A13+$E13</f>
        <v>7626.125</v>
      </c>
      <c r="B14" s="97">
        <f t="shared" si="1"/>
        <v>2010</v>
      </c>
      <c r="C14" s="14">
        <f aca="true" t="shared" si="4" ref="C14:C36">IF($B14=0,0,IF(YEAR($C$7)=$B14,$C$7-DATE($B14,1,1)+1,DATE($B14,12,31)-DATE($B14,1,1)+1))</f>
        <v>365</v>
      </c>
      <c r="D14" s="102">
        <f t="shared" si="0"/>
        <v>0.235</v>
      </c>
      <c r="E14" s="43">
        <f t="shared" si="2"/>
        <v>1792.139375</v>
      </c>
    </row>
    <row r="15" spans="1:5" ht="12.75">
      <c r="A15" s="43">
        <f t="shared" si="3"/>
        <v>9418.264375</v>
      </c>
      <c r="B15" s="97">
        <f t="shared" si="1"/>
        <v>0</v>
      </c>
      <c r="C15" s="14">
        <f t="shared" si="4"/>
        <v>0</v>
      </c>
      <c r="D15" s="102">
        <f t="shared" si="0"/>
        <v>0</v>
      </c>
      <c r="E15" s="43">
        <f t="shared" si="2"/>
        <v>0</v>
      </c>
    </row>
    <row r="16" spans="1:5" ht="12.75">
      <c r="A16" s="43">
        <f t="shared" si="3"/>
        <v>9418.264375</v>
      </c>
      <c r="B16" s="97">
        <f t="shared" si="1"/>
        <v>0</v>
      </c>
      <c r="C16" s="14">
        <f t="shared" si="4"/>
        <v>0</v>
      </c>
      <c r="D16" s="102">
        <f t="shared" si="0"/>
        <v>0</v>
      </c>
      <c r="E16" s="43">
        <f t="shared" si="2"/>
        <v>0</v>
      </c>
    </row>
    <row r="17" spans="1:5" ht="12.75">
      <c r="A17" s="43">
        <f t="shared" si="3"/>
        <v>9418.264375</v>
      </c>
      <c r="B17" s="97">
        <f t="shared" si="1"/>
        <v>0</v>
      </c>
      <c r="C17" s="14">
        <f t="shared" si="4"/>
        <v>0</v>
      </c>
      <c r="D17" s="102">
        <f t="shared" si="0"/>
        <v>0</v>
      </c>
      <c r="E17" s="43">
        <f t="shared" si="2"/>
        <v>0</v>
      </c>
    </row>
    <row r="18" spans="1:5" ht="12.75">
      <c r="A18" s="43">
        <f t="shared" si="3"/>
        <v>9418.264375</v>
      </c>
      <c r="B18" s="97">
        <f t="shared" si="1"/>
        <v>0</v>
      </c>
      <c r="C18" s="14">
        <f t="shared" si="4"/>
        <v>0</v>
      </c>
      <c r="D18" s="102">
        <f t="shared" si="0"/>
        <v>0</v>
      </c>
      <c r="E18" s="43">
        <f t="shared" si="2"/>
        <v>0</v>
      </c>
    </row>
    <row r="19" spans="1:5" ht="12.75">
      <c r="A19" s="43">
        <f t="shared" si="3"/>
        <v>9418.264375</v>
      </c>
      <c r="B19" s="97">
        <f t="shared" si="1"/>
        <v>0</v>
      </c>
      <c r="C19" s="14">
        <f t="shared" si="4"/>
        <v>0</v>
      </c>
      <c r="D19" s="102">
        <f t="shared" si="0"/>
        <v>0</v>
      </c>
      <c r="E19" s="43">
        <f t="shared" si="2"/>
        <v>0</v>
      </c>
    </row>
    <row r="20" spans="1:5" ht="12.75">
      <c r="A20" s="43">
        <f t="shared" si="3"/>
        <v>9418.264375</v>
      </c>
      <c r="B20" s="97">
        <f t="shared" si="1"/>
        <v>0</v>
      </c>
      <c r="C20" s="14">
        <f t="shared" si="4"/>
        <v>0</v>
      </c>
      <c r="D20" s="102">
        <f t="shared" si="0"/>
        <v>0</v>
      </c>
      <c r="E20" s="43">
        <f t="shared" si="2"/>
        <v>0</v>
      </c>
    </row>
    <row r="21" spans="1:5" ht="12.75">
      <c r="A21" s="43">
        <f t="shared" si="3"/>
        <v>9418.264375</v>
      </c>
      <c r="B21" s="97">
        <f t="shared" si="1"/>
        <v>0</v>
      </c>
      <c r="C21" s="14">
        <f t="shared" si="4"/>
        <v>0</v>
      </c>
      <c r="D21" s="102">
        <f t="shared" si="0"/>
        <v>0</v>
      </c>
      <c r="E21" s="43">
        <f t="shared" si="2"/>
        <v>0</v>
      </c>
    </row>
    <row r="22" spans="1:5" ht="12.75">
      <c r="A22" s="43">
        <f t="shared" si="3"/>
        <v>9418.264375</v>
      </c>
      <c r="B22" s="97">
        <f t="shared" si="1"/>
        <v>0</v>
      </c>
      <c r="C22" s="14">
        <f t="shared" si="4"/>
        <v>0</v>
      </c>
      <c r="D22" s="102">
        <f t="shared" si="0"/>
        <v>0</v>
      </c>
      <c r="E22" s="43">
        <f t="shared" si="2"/>
        <v>0</v>
      </c>
    </row>
    <row r="23" spans="1:5" ht="12.75">
      <c r="A23" s="43">
        <f t="shared" si="3"/>
        <v>9418.264375</v>
      </c>
      <c r="B23" s="97">
        <f t="shared" si="1"/>
        <v>0</v>
      </c>
      <c r="C23" s="14">
        <f t="shared" si="4"/>
        <v>0</v>
      </c>
      <c r="D23" s="102">
        <f t="shared" si="0"/>
        <v>0</v>
      </c>
      <c r="E23" s="43">
        <f t="shared" si="2"/>
        <v>0</v>
      </c>
    </row>
    <row r="24" spans="1:5" ht="12.75">
      <c r="A24" s="43">
        <f t="shared" si="3"/>
        <v>9418.264375</v>
      </c>
      <c r="B24" s="97">
        <f t="shared" si="1"/>
        <v>0</v>
      </c>
      <c r="C24" s="14">
        <f t="shared" si="4"/>
        <v>0</v>
      </c>
      <c r="D24" s="102">
        <f t="shared" si="0"/>
        <v>0</v>
      </c>
      <c r="E24" s="43">
        <f t="shared" si="2"/>
        <v>0</v>
      </c>
    </row>
    <row r="25" spans="1:5" ht="12.75">
      <c r="A25" s="43">
        <f t="shared" si="3"/>
        <v>9418.264375</v>
      </c>
      <c r="B25" s="97">
        <f t="shared" si="1"/>
        <v>0</v>
      </c>
      <c r="C25" s="14">
        <f t="shared" si="4"/>
        <v>0</v>
      </c>
      <c r="D25" s="102">
        <f t="shared" si="0"/>
        <v>0</v>
      </c>
      <c r="E25" s="43">
        <f t="shared" si="2"/>
        <v>0</v>
      </c>
    </row>
    <row r="26" spans="1:5" ht="12.75">
      <c r="A26" s="43">
        <f t="shared" si="3"/>
        <v>9418.264375</v>
      </c>
      <c r="B26" s="97">
        <f t="shared" si="1"/>
        <v>0</v>
      </c>
      <c r="C26" s="14">
        <f t="shared" si="4"/>
        <v>0</v>
      </c>
      <c r="D26" s="102">
        <f t="shared" si="0"/>
        <v>0</v>
      </c>
      <c r="E26" s="43">
        <f t="shared" si="2"/>
        <v>0</v>
      </c>
    </row>
    <row r="27" spans="1:5" ht="12.75">
      <c r="A27" s="43">
        <f t="shared" si="3"/>
        <v>9418.264375</v>
      </c>
      <c r="B27" s="97">
        <f t="shared" si="1"/>
        <v>0</v>
      </c>
      <c r="C27" s="14">
        <f t="shared" si="4"/>
        <v>0</v>
      </c>
      <c r="D27" s="102">
        <f t="shared" si="0"/>
        <v>0</v>
      </c>
      <c r="E27" s="43">
        <f t="shared" si="2"/>
        <v>0</v>
      </c>
    </row>
    <row r="28" spans="1:5" ht="12.75">
      <c r="A28" s="43">
        <f t="shared" si="3"/>
        <v>9418.264375</v>
      </c>
      <c r="B28" s="97">
        <f t="shared" si="1"/>
        <v>0</v>
      </c>
      <c r="C28" s="14">
        <f t="shared" si="4"/>
        <v>0</v>
      </c>
      <c r="D28" s="102">
        <f t="shared" si="0"/>
        <v>0</v>
      </c>
      <c r="E28" s="43">
        <f t="shared" si="2"/>
        <v>0</v>
      </c>
    </row>
    <row r="29" spans="1:5" ht="12.75">
      <c r="A29" s="43">
        <f t="shared" si="3"/>
        <v>9418.264375</v>
      </c>
      <c r="B29" s="97">
        <f t="shared" si="1"/>
        <v>0</v>
      </c>
      <c r="C29" s="14">
        <f t="shared" si="4"/>
        <v>0</v>
      </c>
      <c r="D29" s="102">
        <f t="shared" si="0"/>
        <v>0</v>
      </c>
      <c r="E29" s="43">
        <f t="shared" si="2"/>
        <v>0</v>
      </c>
    </row>
    <row r="30" spans="1:5" ht="12.75">
      <c r="A30" s="43">
        <f t="shared" si="3"/>
        <v>9418.264375</v>
      </c>
      <c r="B30" s="97">
        <f t="shared" si="1"/>
        <v>0</v>
      </c>
      <c r="C30" s="14">
        <f t="shared" si="4"/>
        <v>0</v>
      </c>
      <c r="D30" s="102">
        <f t="shared" si="0"/>
        <v>0</v>
      </c>
      <c r="E30" s="43">
        <f t="shared" si="2"/>
        <v>0</v>
      </c>
    </row>
    <row r="31" spans="1:5" ht="12.75">
      <c r="A31" s="43">
        <f t="shared" si="3"/>
        <v>9418.264375</v>
      </c>
      <c r="B31" s="97">
        <f t="shared" si="1"/>
        <v>0</v>
      </c>
      <c r="C31" s="14">
        <f t="shared" si="4"/>
        <v>0</v>
      </c>
      <c r="D31" s="102">
        <f t="shared" si="0"/>
        <v>0</v>
      </c>
      <c r="E31" s="43">
        <f t="shared" si="2"/>
        <v>0</v>
      </c>
    </row>
    <row r="32" spans="1:5" ht="12.75">
      <c r="A32" s="43">
        <f t="shared" si="3"/>
        <v>9418.264375</v>
      </c>
      <c r="B32" s="97">
        <f t="shared" si="1"/>
        <v>0</v>
      </c>
      <c r="C32" s="14">
        <f t="shared" si="4"/>
        <v>0</v>
      </c>
      <c r="D32" s="102">
        <f t="shared" si="0"/>
        <v>0</v>
      </c>
      <c r="E32" s="43">
        <f t="shared" si="2"/>
        <v>0</v>
      </c>
    </row>
    <row r="33" spans="1:5" ht="12.75">
      <c r="A33" s="43">
        <f t="shared" si="3"/>
        <v>9418.264375</v>
      </c>
      <c r="B33" s="97">
        <f t="shared" si="1"/>
        <v>0</v>
      </c>
      <c r="C33" s="14">
        <f t="shared" si="4"/>
        <v>0</v>
      </c>
      <c r="D33" s="102">
        <f t="shared" si="0"/>
        <v>0</v>
      </c>
      <c r="E33" s="43">
        <f t="shared" si="2"/>
        <v>0</v>
      </c>
    </row>
    <row r="34" spans="1:5" ht="12.75">
      <c r="A34" s="43">
        <f t="shared" si="3"/>
        <v>9418.264375</v>
      </c>
      <c r="B34" s="97">
        <f t="shared" si="1"/>
        <v>0</v>
      </c>
      <c r="C34" s="14">
        <f t="shared" si="4"/>
        <v>0</v>
      </c>
      <c r="D34" s="102">
        <f t="shared" si="0"/>
        <v>0</v>
      </c>
      <c r="E34" s="43">
        <f t="shared" si="2"/>
        <v>0</v>
      </c>
    </row>
    <row r="35" spans="1:5" ht="12.75">
      <c r="A35" s="43">
        <f t="shared" si="3"/>
        <v>9418.264375</v>
      </c>
      <c r="B35" s="97">
        <f t="shared" si="1"/>
        <v>0</v>
      </c>
      <c r="C35" s="14">
        <f t="shared" si="4"/>
        <v>0</v>
      </c>
      <c r="D35" s="102">
        <f t="shared" si="0"/>
        <v>0</v>
      </c>
      <c r="E35" s="43">
        <f t="shared" si="2"/>
        <v>0</v>
      </c>
    </row>
    <row r="36" spans="1:5" ht="12.75">
      <c r="A36" s="43">
        <f>$A35+$E35</f>
        <v>9418.264375</v>
      </c>
      <c r="B36" s="97">
        <f>IF(AND(YEAR($C$7)&gt;$B35,$B35&lt;&gt;0),$B35+1,0)</f>
        <v>0</v>
      </c>
      <c r="C36" s="14">
        <f t="shared" si="4"/>
        <v>0</v>
      </c>
      <c r="D36" s="102">
        <f t="shared" si="0"/>
        <v>0</v>
      </c>
      <c r="E36" s="43">
        <f t="shared" si="2"/>
        <v>0</v>
      </c>
    </row>
    <row r="37" spans="2:5" ht="12.75">
      <c r="B37" s="20"/>
      <c r="E37" s="82">
        <f>SUM($E12:$E36)</f>
        <v>4418.264375</v>
      </c>
    </row>
    <row r="38" ht="12.75">
      <c r="B38" s="20"/>
    </row>
    <row r="39" ht="12.75">
      <c r="B39" s="20"/>
    </row>
    <row r="40" ht="12.75">
      <c r="A40" s="40" t="s">
        <v>47</v>
      </c>
    </row>
    <row r="42" spans="1:4" ht="12.75">
      <c r="A42" s="124" t="s">
        <v>31</v>
      </c>
      <c r="B42" s="124" t="s">
        <v>22</v>
      </c>
      <c r="C42" s="124" t="s">
        <v>41</v>
      </c>
      <c r="D42" s="124" t="s">
        <v>32</v>
      </c>
    </row>
    <row r="43" spans="1:6" ht="12.75">
      <c r="A43" s="125">
        <v>5000</v>
      </c>
      <c r="B43" s="126">
        <v>39448</v>
      </c>
      <c r="C43" s="126">
        <v>40543</v>
      </c>
      <c r="D43" s="125">
        <f>$F$81</f>
        <v>4438.715858280766</v>
      </c>
      <c r="E43" s="43">
        <v>4418.264375</v>
      </c>
      <c r="F43" s="9">
        <f>DATE(2008,12,31)-DATE(2008,1,1)+1-320</f>
        <v>46</v>
      </c>
    </row>
    <row r="45" ht="12.75">
      <c r="A45" s="40" t="s">
        <v>43</v>
      </c>
    </row>
    <row r="47" spans="1:6" ht="21" customHeight="1">
      <c r="A47" s="118" t="s">
        <v>53</v>
      </c>
      <c r="B47" s="119" t="s">
        <v>10</v>
      </c>
      <c r="C47" s="120" t="s">
        <v>54</v>
      </c>
      <c r="D47" s="119" t="s">
        <v>35</v>
      </c>
      <c r="E47" s="119" t="s">
        <v>55</v>
      </c>
      <c r="F47" s="121" t="s">
        <v>32</v>
      </c>
    </row>
    <row r="48" spans="1:8" s="40" customFormat="1" ht="12.75">
      <c r="A48" s="139">
        <f>$B$43</f>
        <v>39448</v>
      </c>
      <c r="B48" s="141">
        <f>IF($A48="","",IF(YEAR($C$43)=YEAR($A48),IF(AND(YEAR(k2d)=YEAR($A48),k2d&gt;$A48),DATE(YEAR(k2d),MONTH(k2d),DAY(k2d)-1),IF(AND(YEAR(K3D)=YEAR($A48),K3D&gt;$A48),DATE(YEAR(K3D),MONTH(K3D),DAY(K3D)-1),$C$43)),IF(AND(YEAR(k2d)=YEAR($A48),k2d&gt;$A48),DATE(YEAR(k2d),MONTH(k2d),DAY(k2d)-1),IF(AND(YEAR(K3D)=YEAR($A48),K3D&gt;$A48),DATE(YEAR(K3D),MONTH(K3D),DAY(K3D)-1),DATE(YEAR($A48),12,31)))))</f>
        <v>39813</v>
      </c>
      <c r="C48" s="134">
        <f>IF($A48&lt;&gt;"",$B48-$A48+1,0)</f>
        <v>366</v>
      </c>
      <c r="D48" s="117">
        <f>IF($C48=0,0,IF($A48&lt;k2d,IF(DATE(YEAR($A48),12,31)-DATE(YEAR($A48),1,1)+1=366,VLOOKUP($C48,KoefJA,2,TRUE),VLOOKUP($C48,KoefJA,3,TRUE)),IF($A48&gt;=K3D,IF(DATE(YEAR($A48),12,31)-DATE(YEAR($A48),1,1)+1=366,VLOOKUP($C48,KoefJA,6,TRUE),VLOOKUP($C48,KoefJA,7,TRUE)),IF(DATE(YEAR($A48),12,31)-DATE(YEAR($A48),1,1)+1=366,VLOOKUP($C48,KoefJA,4,TRUE),VLOOKUP($C48,KoefJA,5,TRUE)))))</f>
        <v>0.235</v>
      </c>
      <c r="E48" s="140">
        <f>$A$43</f>
        <v>5000</v>
      </c>
      <c r="F48" s="123">
        <f>$E48*$D48</f>
        <v>1175</v>
      </c>
      <c r="H48" s="40" t="s">
        <v>56</v>
      </c>
    </row>
    <row r="49" spans="1:6" s="40" customFormat="1" ht="12.75">
      <c r="A49" s="133">
        <f>IF($A48="","",IF(DATE(YEAR($B48),MONTH($B48),DAY($B48)+1)&gt;$C$43,"",DATE(YEAR($B48),MONTH($B48),DAY($B48)+1)))</f>
        <v>39814</v>
      </c>
      <c r="B49" s="141">
        <f>IF($A49="","",IF(YEAR($C$43)=YEAR($A49),IF(AND(YEAR(k2d)=YEAR($A49),k2d&gt;$A49),DATE(YEAR(k2d),MONTH(k2d),DAY(k2d)-1),IF(AND(YEAR(K3D)=YEAR($A49),K3D&gt;$A49),DATE(YEAR(K3D),MONTH(K3D),DAY(K3D)-1),$C$43)),IF(AND(YEAR(k2d)=YEAR($A49),k2d&gt;$A49),DATE(YEAR(k2d),MONTH(k2d),DAY(k2d)-1),IF(AND(YEAR(K3D)=YEAR($A49),K3D&gt;$A49),DATE(YEAR(K3D),MONTH(K3D),DAY(K3D)-1),DATE(YEAR($A49),12,31)))))</f>
        <v>40131</v>
      </c>
      <c r="C49" s="134">
        <f aca="true" t="shared" si="5" ref="C49:C80">IF($A49&lt;&gt;"",$B49-$A49+1,0)</f>
        <v>318</v>
      </c>
      <c r="D49" s="117">
        <f>IF($C49=0,0,IF($A49&lt;k2d,IF(DATE(YEAR($A49),12,31)-DATE(YEAR($A49),1,1)+1=366,VLOOKUP($C49,KoefJA,2,TRUE),VLOOKUP($C49,KoefJA,3,TRUE)),IF($A49&gt;=K3D,IF(DATE(YEAR($A49),12,31)-DATE(YEAR($A49),1,1)+1=366,VLOOKUP($C49,KoefJA,6,TRUE),VLOOKUP($C49,KoefJA,7,TRUE)),IF(DATE(YEAR($A49),12,31)-DATE(YEAR($A49),1,1)+1=366,VLOOKUP($C49,KoefJA,4,TRUE),VLOOKUP($C49,KoefJA,5,TRUE)))))</f>
        <v>0.20188597</v>
      </c>
      <c r="E49" s="122">
        <f>$E48+$F48</f>
        <v>6175</v>
      </c>
      <c r="F49" s="123">
        <f aca="true" t="shared" si="6" ref="F49:F80">$E49*$D49</f>
        <v>1246.64586475</v>
      </c>
    </row>
    <row r="50" spans="1:8" s="40" customFormat="1" ht="12.75">
      <c r="A50" s="133">
        <f>IF($A49="","",IF(DATE(YEAR($B49),MONTH($B49),DAY($B49)+1)&gt;$C$43,"",DATE(YEAR($B49),MONTH($B49),DAY($B49)+1)))</f>
        <v>40132</v>
      </c>
      <c r="B50" s="142">
        <f>IF($A50="","",IF(YEAR($C$43)=YEAR($A50),IF(AND(YEAR(k2d)=YEAR($A50),k2d&gt;$A50),DATE(YEAR(k2d),MONTH(k2d),DAY(k2d)-1),IF(AND(YEAR(K3D)=YEAR($A50),K3D&gt;$A50),DATE(YEAR(K3D),MONTH(K3D),DAY(K3D)-1),$C$43)),IF(AND(YEAR(k2d)=YEAR($A50),k2d&gt;$A50),DATE(YEAR(k2d),MONTH(k2d),DAY(k2d)-1),IF(AND(YEAR(K3D)=YEAR($A50),K3D&gt;$A50),DATE(YEAR(K3D),MONTH(K3D),DAY(K3D)-1),DATE(YEAR($A50),12,31)))))</f>
        <v>40178</v>
      </c>
      <c r="C50" s="134">
        <f t="shared" si="5"/>
        <v>47</v>
      </c>
      <c r="D50" s="117">
        <f>IF($C50=0,0,IF($A50&lt;k2d,IF(DATE(YEAR($A50),12,31)-DATE(YEAR($A50),1,1)+1=366,VLOOKUP($C50,KoefJA,2,TRUE),VLOOKUP($C50,KoefJA,3,TRUE)),IF($A50&gt;=K3D,IF(DATE(YEAR($A50),12,31)-DATE(YEAR($A50),1,1)+1=366,VLOOKUP($C50,KoefJA,6,TRUE),VLOOKUP($C50,KoefJA,7,TRUE)),IF(DATE(YEAR($A50),12,31)-DATE(YEAR($A50),1,1)+1=366,VLOOKUP($C50,KoefJA,4,TRUE),VLOOKUP($C50,KoefJA,5,TRUE)))))</f>
        <v>0.027827237199999997</v>
      </c>
      <c r="E50" s="122">
        <f aca="true" t="shared" si="7" ref="E50:E80">$E49+$F49</f>
        <v>7421.64586475</v>
      </c>
      <c r="F50" s="123">
        <f t="shared" si="6"/>
        <v>206.52389989279735</v>
      </c>
      <c r="H50" s="132" t="s">
        <v>57</v>
      </c>
    </row>
    <row r="51" spans="1:6" s="40" customFormat="1" ht="12.75">
      <c r="A51" s="133">
        <f>IF($A50="","",IF(DATE(YEAR($B50),MONTH($B50),DAY($B50)+1)&gt;$C$43,"",DATE(YEAR($B50),MONTH($B50),DAY($B50)+1)))</f>
        <v>40179</v>
      </c>
      <c r="B51" s="141">
        <f>IF($A51="","",IF(YEAR($C$43)=YEAR($A51),IF(AND(YEAR(k2d)=YEAR($A51),k2d&gt;$A51),DATE(YEAR(k2d),MONTH(k2d),DAY(k2d)-1),IF(AND(YEAR(K3D)=YEAR($A51),K3D&gt;$A51),DATE(YEAR(K3D),MONTH(K3D),DAY(K3D)-1),$C$43)),IF(AND(YEAR(k2d)=YEAR($A51),k2d&gt;$A51),DATE(YEAR(k2d),MONTH(k2d),DAY(k2d)-1),IF(AND(YEAR(K3D)=YEAR($A51),K3D&gt;$A51),DATE(YEAR(K3D),MONTH(K3D),DAY(K3D)-1),DATE(YEAR($A51),12,31)))))</f>
        <v>40543</v>
      </c>
      <c r="C51" s="134">
        <f t="shared" si="5"/>
        <v>365</v>
      </c>
      <c r="D51" s="117">
        <f>IF($C51=0,0,IF($A51&lt;k2d,IF(DATE(YEAR($A51),12,31)-DATE(YEAR($A51),1,1)+1=366,VLOOKUP($C51,KoefJA,2,TRUE),VLOOKUP($C51,KoefJA,3,TRUE)),IF($A51&gt;=K3D,IF(DATE(YEAR($A51),12,31)-DATE(YEAR($A51),1,1)+1=366,VLOOKUP($C51,KoefJA,6,TRUE),VLOOKUP($C51,KoefJA,7,TRUE)),IF(DATE(YEAR($A51),12,31)-DATE(YEAR($A51),1,1)+1=366,VLOOKUP($C51,KoefJA,4,TRUE),VLOOKUP($C51,KoefJA,5,TRUE)))))</f>
        <v>0.23734999999999998</v>
      </c>
      <c r="E51" s="122">
        <f t="shared" si="7"/>
        <v>7628.169764642797</v>
      </c>
      <c r="F51" s="123">
        <f t="shared" si="6"/>
        <v>1810.5460936379677</v>
      </c>
    </row>
    <row r="52" spans="1:8" s="40" customFormat="1" ht="12.75">
      <c r="A52" s="133">
        <f>IF($A51="","",IF(DATE(YEAR($B51),MONTH($B51),DAY($B51)+1)&gt;$C$43,"",DATE(YEAR($B51),MONTH($B51),DAY($B51)+1)))</f>
      </c>
      <c r="B52" s="142">
        <f>IF($A52="","",IF(YEAR($C$43)=YEAR($A52),IF(AND(YEAR(k2d)=YEAR($A52),k2d&gt;$A52),DATE(YEAR(k2d),MONTH(k2d),DAY(k2d)-1),IF(AND(YEAR(K3D)=YEAR($A52),K3D&gt;$A52),DATE(YEAR(K3D),MONTH(K3D),DAY(K3D)-1),$C$43)),IF(AND(YEAR(k2d)=YEAR($A52),k2d&gt;$A52),DATE(YEAR(k2d),MONTH(k2d),DAY(k2d)-1),IF(AND(YEAR(K3D)=YEAR($A52),K3D&gt;$A52),DATE(YEAR(K3D),MONTH(K3D),DAY(K3D)-1),DATE(YEAR($A52),12,31)))))</f>
      </c>
      <c r="C52" s="134">
        <f t="shared" si="5"/>
        <v>0</v>
      </c>
      <c r="D52" s="117">
        <f>IF($C52=0,0,IF($A52&lt;k2d,IF(DATE(YEAR($A52),12,31)-DATE(YEAR($A52),1,1)+1=366,VLOOKUP($C52,KoefJA,2,TRUE),VLOOKUP($C52,KoefJA,3,TRUE)),IF($A52&gt;=K3D,IF(DATE(YEAR($A52),12,31)-DATE(YEAR($A52),1,1)+1=366,VLOOKUP($C52,KoefJA,6,TRUE),VLOOKUP($C52,KoefJA,7,TRUE)),IF(DATE(YEAR($A52),12,31)-DATE(YEAR($A52),1,1)+1=366,VLOOKUP($C52,KoefJA,4,TRUE),VLOOKUP($C52,KoefJA,5,TRUE)))))</f>
        <v>0</v>
      </c>
      <c r="E52" s="122">
        <f t="shared" si="7"/>
        <v>9438.715858280764</v>
      </c>
      <c r="F52" s="123">
        <f t="shared" si="6"/>
        <v>0</v>
      </c>
      <c r="H52" s="144" t="s">
        <v>58</v>
      </c>
    </row>
    <row r="53" spans="1:6" s="40" customFormat="1" ht="12.75">
      <c r="A53" s="133">
        <f aca="true" t="shared" si="8" ref="A53:A80">IF($A52="","",IF(DATE(YEAR($B52),MONTH($B52),DAY($B52)+1)&gt;$C$43,"",DATE(YEAR($B52),MONTH($B52),DAY($B52)+1)))</f>
      </c>
      <c r="B53" s="141">
        <f>IF($A53="","",IF(YEAR($C$43)=YEAR($A53),IF(AND(YEAR(k2d)=YEAR($A53),k2d&gt;$A53),DATE(YEAR(k2d),MONTH(k2d),DAY(k2d)-1),IF(AND(YEAR(K3D)=YEAR($A53),K3D&gt;$A53),DATE(YEAR(K3D),MONTH(K3D),DAY(K3D)-1),$C$43)),IF(AND(YEAR(k2d)=YEAR($A53),k2d&gt;$A53),DATE(YEAR(k2d),MONTH(k2d),DAY(k2d)-1),IF(AND(YEAR(K3D)=YEAR($A53),K3D&gt;$A53),DATE(YEAR(K3D),MONTH(K3D),DAY(K3D)-1),DATE(YEAR($A53),12,31)))))</f>
      </c>
      <c r="C53" s="134">
        <f t="shared" si="5"/>
        <v>0</v>
      </c>
      <c r="D53" s="117">
        <f>IF($C53=0,0,IF($A53&lt;k2d,IF(DATE(YEAR($A53),12,31)-DATE(YEAR($A53),1,1)+1=366,VLOOKUP($C53,KoefJA,2,TRUE),VLOOKUP($C53,KoefJA,3,TRUE)),IF($A53&gt;=K3D,IF(DATE(YEAR($A53),12,31)-DATE(YEAR($A53),1,1)+1=366,VLOOKUP($C53,KoefJA,6,TRUE),VLOOKUP($C53,KoefJA,7,TRUE)),IF(DATE(YEAR($A53),12,31)-DATE(YEAR($A53),1,1)+1=366,VLOOKUP($C53,KoefJA,4,TRUE),VLOOKUP($C53,KoefJA,5,TRUE)))))</f>
        <v>0</v>
      </c>
      <c r="E53" s="122">
        <f t="shared" si="7"/>
        <v>9438.715858280764</v>
      </c>
      <c r="F53" s="123">
        <f t="shared" si="6"/>
        <v>0</v>
      </c>
    </row>
    <row r="54" spans="1:8" s="40" customFormat="1" ht="12.75">
      <c r="A54" s="133">
        <f t="shared" si="8"/>
      </c>
      <c r="B54" s="141">
        <f>IF($A54="","",IF(YEAR($C$43)=YEAR($A54),IF(AND(YEAR(k2d)=YEAR($A54),k2d&gt;$A54),DATE(YEAR(k2d),MONTH(k2d),DAY(k2d)-1),IF(AND(YEAR(K3D)=YEAR($A54),K3D&gt;$A54),DATE(YEAR(K3D),MONTH(K3D),DAY(K3D)-1),$C$43)),IF(AND(YEAR(k2d)=YEAR($A54),k2d&gt;$A54),DATE(YEAR(k2d),MONTH(k2d),DAY(k2d)-1),IF(AND(YEAR(K3D)=YEAR($A54),K3D&gt;$A54),DATE(YEAR(K3D),MONTH(K3D),DAY(K3D)-1),DATE(YEAR($A54),12,31)))))</f>
      </c>
      <c r="C54" s="134">
        <f t="shared" si="5"/>
        <v>0</v>
      </c>
      <c r="D54" s="117">
        <f>IF($C54=0,0,IF($A54&lt;k2d,IF(DATE(YEAR($A54),12,31)-DATE(YEAR($A54),1,1)+1=366,VLOOKUP($C54,KoefJA,2,TRUE),VLOOKUP($C54,KoefJA,3,TRUE)),IF($A54&gt;=K3D,IF(DATE(YEAR($A54),12,31)-DATE(YEAR($A54),1,1)+1=366,VLOOKUP($C54,KoefJA,6,TRUE),VLOOKUP($C54,KoefJA,7,TRUE)),IF(DATE(YEAR($A54),12,31)-DATE(YEAR($A54),1,1)+1=366,VLOOKUP($C54,KoefJA,4,TRUE),VLOOKUP($C54,KoefJA,5,TRUE)))))</f>
        <v>0</v>
      </c>
      <c r="E54" s="122">
        <f t="shared" si="7"/>
        <v>9438.715858280764</v>
      </c>
      <c r="F54" s="123">
        <f t="shared" si="6"/>
        <v>0</v>
      </c>
      <c r="H54" s="144" t="s">
        <v>59</v>
      </c>
    </row>
    <row r="55" spans="1:6" s="40" customFormat="1" ht="12.75">
      <c r="A55" s="133">
        <f t="shared" si="8"/>
      </c>
      <c r="B55" s="141">
        <f>IF($A55="","",IF(YEAR($C$43)=YEAR($A55),IF(AND(YEAR(k2d)=YEAR($A55),k2d&gt;$A55),DATE(YEAR(k2d),MONTH(k2d),DAY(k2d)-1),IF(AND(YEAR(K3D)=YEAR($A55),K3D&gt;$A55),DATE(YEAR(K3D),MONTH(K3D),DAY(K3D)-1),$C$43)),IF(AND(YEAR(k2d)=YEAR($A55),k2d&gt;$A55),DATE(YEAR(k2d),MONTH(k2d),DAY(k2d)-1),IF(AND(YEAR(K3D)=YEAR($A55),K3D&gt;$A55),DATE(YEAR(K3D),MONTH(K3D),DAY(K3D)-1),DATE(YEAR($A55),12,31)))))</f>
      </c>
      <c r="C55" s="134">
        <f t="shared" si="5"/>
        <v>0</v>
      </c>
      <c r="D55" s="117">
        <f>IF($C55=0,0,IF($A55&lt;k2d,IF(DATE(YEAR($A55),12,31)-DATE(YEAR($A55),1,1)+1=366,VLOOKUP($C55,KoefJA,2,TRUE),VLOOKUP($C55,KoefJA,3,TRUE)),IF($A55&gt;=K3D,IF(DATE(YEAR($A55),12,31)-DATE(YEAR($A55),1,1)+1=366,VLOOKUP($C55,KoefJA,6,TRUE),VLOOKUP($C55,KoefJA,7,TRUE)),IF(DATE(YEAR($A55),12,31)-DATE(YEAR($A55),1,1)+1=366,VLOOKUP($C55,KoefJA,4,TRUE),VLOOKUP($C55,KoefJA,5,TRUE)))))</f>
        <v>0</v>
      </c>
      <c r="E55" s="122">
        <f t="shared" si="7"/>
        <v>9438.715858280764</v>
      </c>
      <c r="F55" s="123">
        <f t="shared" si="6"/>
        <v>0</v>
      </c>
    </row>
    <row r="56" spans="1:8" s="40" customFormat="1" ht="12.75">
      <c r="A56" s="133">
        <f t="shared" si="8"/>
      </c>
      <c r="B56" s="141">
        <f>IF($A56="","",IF(YEAR($C$43)=YEAR($A56),IF(AND(YEAR(k2d)=YEAR($A56),k2d&gt;$A56),DATE(YEAR(k2d),MONTH(k2d),DAY(k2d)-1),IF(AND(YEAR(K3D)=YEAR($A56),K3D&gt;$A56),DATE(YEAR(K3D),MONTH(K3D),DAY(K3D)-1),$C$43)),IF(AND(YEAR(k2d)=YEAR($A56),k2d&gt;$A56),DATE(YEAR(k2d),MONTH(k2d),DAY(k2d)-1),IF(AND(YEAR(K3D)=YEAR($A56),K3D&gt;$A56),DATE(YEAR(K3D),MONTH(K3D),DAY(K3D)-1),DATE(YEAR($A56),12,31)))))</f>
      </c>
      <c r="C56" s="134">
        <f t="shared" si="5"/>
        <v>0</v>
      </c>
      <c r="D56" s="117">
        <f>IF($C56=0,0,IF($A56&lt;k2d,IF(DATE(YEAR($A56),12,31)-DATE(YEAR($A56),1,1)+1=366,VLOOKUP($C56,KoefJA,2,TRUE),VLOOKUP($C56,KoefJA,3,TRUE)),IF($A56&gt;=K3D,IF(DATE(YEAR($A56),12,31)-DATE(YEAR($A56),1,1)+1=366,VLOOKUP($C56,KoefJA,6,TRUE),VLOOKUP($C56,KoefJA,7,TRUE)),IF(DATE(YEAR($A56),12,31)-DATE(YEAR($A56),1,1)+1=366,VLOOKUP($C56,KoefJA,4,TRUE),VLOOKUP($C56,KoefJA,5,TRUE)))))</f>
        <v>0</v>
      </c>
      <c r="E56" s="122">
        <f t="shared" si="7"/>
        <v>9438.715858280764</v>
      </c>
      <c r="F56" s="123">
        <f t="shared" si="6"/>
        <v>0</v>
      </c>
      <c r="H56" s="144" t="s">
        <v>60</v>
      </c>
    </row>
    <row r="57" spans="1:6" s="40" customFormat="1" ht="12.75">
      <c r="A57" s="133">
        <f t="shared" si="8"/>
      </c>
      <c r="B57" s="141">
        <f>IF($A57="","",IF(YEAR($C$43)=YEAR($A57),IF(AND(YEAR(k2d)=YEAR($A57),k2d&gt;$A57),DATE(YEAR(k2d),MONTH(k2d),DAY(k2d)-1),IF(AND(YEAR(K3D)=YEAR($A57),K3D&gt;$A57),DATE(YEAR(K3D),MONTH(K3D),DAY(K3D)-1),$C$43)),IF(AND(YEAR(k2d)=YEAR($A57),k2d&gt;$A57),DATE(YEAR(k2d),MONTH(k2d),DAY(k2d)-1),IF(AND(YEAR(K3D)=YEAR($A57),K3D&gt;$A57),DATE(YEAR(K3D),MONTH(K3D),DAY(K3D)-1),DATE(YEAR($A57),12,31)))))</f>
      </c>
      <c r="C57" s="134">
        <f t="shared" si="5"/>
        <v>0</v>
      </c>
      <c r="D57" s="117">
        <f>IF($C57=0,0,IF($A57&lt;k2d,IF(DATE(YEAR($A57),12,31)-DATE(YEAR($A57),1,1)+1=366,VLOOKUP($C57,KoefJA,2,TRUE),VLOOKUP($C57,KoefJA,3,TRUE)),IF($A57&gt;=K3D,IF(DATE(YEAR($A57),12,31)-DATE(YEAR($A57),1,1)+1=366,VLOOKUP($C57,KoefJA,6,TRUE),VLOOKUP($C57,KoefJA,7,TRUE)),IF(DATE(YEAR($A57),12,31)-DATE(YEAR($A57),1,1)+1=366,VLOOKUP($C57,KoefJA,4,TRUE),VLOOKUP($C57,KoefJA,5,TRUE)))))</f>
        <v>0</v>
      </c>
      <c r="E57" s="122">
        <f t="shared" si="7"/>
        <v>9438.715858280764</v>
      </c>
      <c r="F57" s="123">
        <f t="shared" si="6"/>
        <v>0</v>
      </c>
    </row>
    <row r="58" spans="1:6" s="40" customFormat="1" ht="12.75">
      <c r="A58" s="133">
        <f t="shared" si="8"/>
      </c>
      <c r="B58" s="141">
        <f>IF($A58="","",IF(YEAR($C$43)=YEAR($A58),IF(AND(YEAR(k2d)=YEAR($A58),k2d&gt;$A58),DATE(YEAR(k2d),MONTH(k2d),DAY(k2d)-1),IF(AND(YEAR(K3D)=YEAR($A58),K3D&gt;$A58),DATE(YEAR(K3D),MONTH(K3D),DAY(K3D)-1),$C$43)),IF(AND(YEAR(k2d)=YEAR($A58),k2d&gt;$A58),DATE(YEAR(k2d),MONTH(k2d),DAY(k2d)-1),IF(AND(YEAR(K3D)=YEAR($A58),K3D&gt;$A58),DATE(YEAR(K3D),MONTH(K3D),DAY(K3D)-1),DATE(YEAR($A58),12,31)))))</f>
      </c>
      <c r="C58" s="134">
        <f t="shared" si="5"/>
        <v>0</v>
      </c>
      <c r="D58" s="117">
        <f>IF($C58=0,0,IF($A58&lt;k2d,IF(DATE(YEAR($A58),12,31)-DATE(YEAR($A58),1,1)+1=366,VLOOKUP($C58,KoefJA,2,TRUE),VLOOKUP($C58,KoefJA,3,TRUE)),IF($A58&gt;=K3D,IF(DATE(YEAR($A58),12,31)-DATE(YEAR($A58),1,1)+1=366,VLOOKUP($C58,KoefJA,6,TRUE),VLOOKUP($C58,KoefJA,7,TRUE)),IF(DATE(YEAR($A58),12,31)-DATE(YEAR($A58),1,1)+1=366,VLOOKUP($C58,KoefJA,4,TRUE),VLOOKUP($C58,KoefJA,5,TRUE)))))</f>
        <v>0</v>
      </c>
      <c r="E58" s="122">
        <f t="shared" si="7"/>
        <v>9438.715858280764</v>
      </c>
      <c r="F58" s="123">
        <f t="shared" si="6"/>
        <v>0</v>
      </c>
    </row>
    <row r="59" spans="1:8" s="40" customFormat="1" ht="12.75">
      <c r="A59" s="133">
        <f t="shared" si="8"/>
      </c>
      <c r="B59" s="141">
        <f>IF($A59="","",IF(YEAR($C$43)=YEAR($A59),IF(AND(YEAR(k2d)=YEAR($A59),k2d&gt;$A59),DATE(YEAR(k2d),MONTH(k2d),DAY(k2d)-1),IF(AND(YEAR(K3D)=YEAR($A59),K3D&gt;$A59),DATE(YEAR(K3D),MONTH(K3D),DAY(K3D)-1),$C$43)),IF(AND(YEAR(k2d)=YEAR($A59),k2d&gt;$A59),DATE(YEAR(k2d),MONTH(k2d),DAY(k2d)-1),IF(AND(YEAR(K3D)=YEAR($A59),K3D&gt;$A59),DATE(YEAR(K3D),MONTH(K3D),DAY(K3D)-1),DATE(YEAR($A59),12,31)))))</f>
      </c>
      <c r="C59" s="134">
        <f t="shared" si="5"/>
        <v>0</v>
      </c>
      <c r="D59" s="117">
        <f>IF($C59=0,0,IF($A59&lt;k2d,IF(DATE(YEAR($A59),12,31)-DATE(YEAR($A59),1,1)+1=366,VLOOKUP($C59,KoefJA,2,TRUE),VLOOKUP($C59,KoefJA,3,TRUE)),IF($A59&gt;=K3D,IF(DATE(YEAR($A59),12,31)-DATE(YEAR($A59),1,1)+1=366,VLOOKUP($C59,KoefJA,6,TRUE),VLOOKUP($C59,KoefJA,7,TRUE)),IF(DATE(YEAR($A59),12,31)-DATE(YEAR($A59),1,1)+1=366,VLOOKUP($C59,KoefJA,4,TRUE),VLOOKUP($C59,KoefJA,5,TRUE)))))</f>
        <v>0</v>
      </c>
      <c r="E59" s="122">
        <f t="shared" si="7"/>
        <v>9438.715858280764</v>
      </c>
      <c r="F59" s="123">
        <f t="shared" si="6"/>
        <v>0</v>
      </c>
      <c r="H59" s="40" t="s">
        <v>61</v>
      </c>
    </row>
    <row r="60" spans="1:9" s="40" customFormat="1" ht="12.75">
      <c r="A60" s="133">
        <f t="shared" si="8"/>
      </c>
      <c r="B60" s="141">
        <f>IF($A60="","",IF(YEAR($C$43)=YEAR($A60),IF(AND(YEAR(k2d)=YEAR($A60),k2d&gt;$A60),DATE(YEAR(k2d),MONTH(k2d),DAY(k2d)-1),IF(AND(YEAR(K3D)=YEAR($A60),K3D&gt;$A60),DATE(YEAR(K3D),MONTH(K3D),DAY(K3D)-1),$C$43)),IF(AND(YEAR(k2d)=YEAR($A60),k2d&gt;$A60),DATE(YEAR(k2d),MONTH(k2d),DAY(k2d)-1),IF(AND(YEAR(K3D)=YEAR($A60),K3D&gt;$A60),DATE(YEAR(K3D),MONTH(K3D),DAY(K3D)-1),DATE(YEAR($A60),12,31)))))</f>
      </c>
      <c r="C60" s="134">
        <f t="shared" si="5"/>
        <v>0</v>
      </c>
      <c r="D60" s="117">
        <f>IF($C60=0,0,IF($A60&lt;k2d,IF(DATE(YEAR($A60),12,31)-DATE(YEAR($A60),1,1)+1=366,VLOOKUP($C60,KoefJA,2,TRUE),VLOOKUP($C60,KoefJA,3,TRUE)),IF($A60&gt;=K3D,IF(DATE(YEAR($A60),12,31)-DATE(YEAR($A60),1,1)+1=366,VLOOKUP($C60,KoefJA,6,TRUE),VLOOKUP($C60,KoefJA,7,TRUE)),IF(DATE(YEAR($A60),12,31)-DATE(YEAR($A60),1,1)+1=366,VLOOKUP($C60,KoefJA,4,TRUE),VLOOKUP($C60,KoefJA,5,TRUE)))))</f>
        <v>0</v>
      </c>
      <c r="E60" s="122">
        <f t="shared" si="7"/>
        <v>9438.715858280764</v>
      </c>
      <c r="F60" s="123">
        <f t="shared" si="6"/>
        <v>0</v>
      </c>
      <c r="I60" s="40" t="s">
        <v>62</v>
      </c>
    </row>
    <row r="61" spans="1:10" s="40" customFormat="1" ht="12.75">
      <c r="A61" s="133">
        <f t="shared" si="8"/>
      </c>
      <c r="B61" s="141">
        <f>IF($A61="","",IF(YEAR($C$43)=YEAR($A61),IF(AND(YEAR(k2d)=YEAR($A61),k2d&gt;$A61),DATE(YEAR(k2d),MONTH(k2d),DAY(k2d)-1),IF(AND(YEAR(K3D)=YEAR($A61),K3D&gt;$A61),DATE(YEAR(K3D),MONTH(K3D),DAY(K3D)-1),$C$43)),IF(AND(YEAR(k2d)=YEAR($A61),k2d&gt;$A61),DATE(YEAR(k2d),MONTH(k2d),DAY(k2d)-1),IF(AND(YEAR(K3D)=YEAR($A61),K3D&gt;$A61),DATE(YEAR(K3D),MONTH(K3D),DAY(K3D)-1),DATE(YEAR($A61),12,31)))))</f>
      </c>
      <c r="C61" s="134">
        <f t="shared" si="5"/>
        <v>0</v>
      </c>
      <c r="D61" s="117">
        <f>IF($C61=0,0,IF($A61&lt;k2d,IF(DATE(YEAR($A61),12,31)-DATE(YEAR($A61),1,1)+1=366,VLOOKUP($C61,KoefJA,2,TRUE),VLOOKUP($C61,KoefJA,3,TRUE)),IF($A61&gt;=K3D,IF(DATE(YEAR($A61),12,31)-DATE(YEAR($A61),1,1)+1=366,VLOOKUP($C61,KoefJA,6,TRUE),VLOOKUP($C61,KoefJA,7,TRUE)),IF(DATE(YEAR($A61),12,31)-DATE(YEAR($A61),1,1)+1=366,VLOOKUP($C61,KoefJA,4,TRUE),VLOOKUP($C61,KoefJA,5,TRUE)))))</f>
        <v>0</v>
      </c>
      <c r="E61" s="122">
        <f t="shared" si="7"/>
        <v>9438.715858280764</v>
      </c>
      <c r="F61" s="123">
        <f t="shared" si="6"/>
        <v>0</v>
      </c>
      <c r="I61" s="145" t="s">
        <v>53</v>
      </c>
      <c r="J61" s="145" t="s">
        <v>10</v>
      </c>
    </row>
    <row r="62" spans="1:10" s="40" customFormat="1" ht="12.75">
      <c r="A62" s="133">
        <f t="shared" si="8"/>
      </c>
      <c r="B62" s="141">
        <f>IF($A62="","",IF(YEAR($C$43)=YEAR($A62),IF(AND(YEAR(k2d)=YEAR($A62),k2d&gt;$A62),DATE(YEAR(k2d),MONTH(k2d),DAY(k2d)-1),IF(AND(YEAR(K3D)=YEAR($A62),K3D&gt;$A62),DATE(YEAR(K3D),MONTH(K3D),DAY(K3D)-1),$C$43)),IF(AND(YEAR(k2d)=YEAR($A62),k2d&gt;$A62),DATE(YEAR(k2d),MONTH(k2d),DAY(k2d)-1),IF(AND(YEAR(K3D)=YEAR($A62),K3D&gt;$A62),DATE(YEAR(K3D),MONTH(K3D),DAY(K3D)-1),DATE(YEAR($A62),12,31)))))</f>
      </c>
      <c r="C62" s="134">
        <f t="shared" si="5"/>
        <v>0</v>
      </c>
      <c r="D62" s="117">
        <f>IF($C62=0,0,IF($A62&lt;k2d,IF(DATE(YEAR($A62),12,31)-DATE(YEAR($A62),1,1)+1=366,VLOOKUP($C62,KoefJA,2,TRUE),VLOOKUP($C62,KoefJA,3,TRUE)),IF($A62&gt;=K3D,IF(DATE(YEAR($A62),12,31)-DATE(YEAR($A62),1,1)+1=366,VLOOKUP($C62,KoefJA,6,TRUE),VLOOKUP($C62,KoefJA,7,TRUE)),IF(DATE(YEAR($A62),12,31)-DATE(YEAR($A62),1,1)+1=366,VLOOKUP($C62,KoefJA,4,TRUE),VLOOKUP($C62,KoefJA,5,TRUE)))))</f>
        <v>0</v>
      </c>
      <c r="E62" s="122">
        <f t="shared" si="7"/>
        <v>9438.715858280764</v>
      </c>
      <c r="F62" s="123">
        <f t="shared" si="6"/>
        <v>0</v>
      </c>
      <c r="I62" s="145" t="s">
        <v>63</v>
      </c>
      <c r="J62" s="145" t="s">
        <v>64</v>
      </c>
    </row>
    <row r="63" spans="1:10" s="40" customFormat="1" ht="12.75">
      <c r="A63" s="133">
        <f t="shared" si="8"/>
      </c>
      <c r="B63" s="141">
        <f>IF($A63="","",IF(YEAR($C$43)=YEAR($A63),IF(AND(YEAR(k2d)=YEAR($A63),k2d&gt;$A63),DATE(YEAR(k2d),MONTH(k2d),DAY(k2d)-1),IF(AND(YEAR(K3D)=YEAR($A63),K3D&gt;$A63),DATE(YEAR(K3D),MONTH(K3D),DAY(K3D)-1),$C$43)),IF(AND(YEAR(k2d)=YEAR($A63),k2d&gt;$A63),DATE(YEAR(k2d),MONTH(k2d),DAY(k2d)-1),IF(AND(YEAR(K3D)=YEAR($A63),K3D&gt;$A63),DATE(YEAR(K3D),MONTH(K3D),DAY(K3D)-1),DATE(YEAR($A63),12,31)))))</f>
      </c>
      <c r="C63" s="134">
        <f t="shared" si="5"/>
        <v>0</v>
      </c>
      <c r="D63" s="117">
        <f>IF($C63=0,0,IF($A63&lt;k2d,IF(DATE(YEAR($A63),12,31)-DATE(YEAR($A63),1,1)+1=366,VLOOKUP($C63,KoefJA,2,TRUE),VLOOKUP($C63,KoefJA,3,TRUE)),IF($A63&gt;=K3D,IF(DATE(YEAR($A63),12,31)-DATE(YEAR($A63),1,1)+1=366,VLOOKUP($C63,KoefJA,6,TRUE),VLOOKUP($C63,KoefJA,7,TRUE)),IF(DATE(YEAR($A63),12,31)-DATE(YEAR($A63),1,1)+1=366,VLOOKUP($C63,KoefJA,4,TRUE),VLOOKUP($C63,KoefJA,5,TRUE)))))</f>
        <v>0</v>
      </c>
      <c r="E63" s="122">
        <f t="shared" si="7"/>
        <v>9438.715858280764</v>
      </c>
      <c r="F63" s="123">
        <f t="shared" si="6"/>
        <v>0</v>
      </c>
      <c r="I63" s="145" t="s">
        <v>66</v>
      </c>
      <c r="J63" s="145" t="s">
        <v>65</v>
      </c>
    </row>
    <row r="64" spans="1:10" s="40" customFormat="1" ht="12.75">
      <c r="A64" s="133">
        <f t="shared" si="8"/>
      </c>
      <c r="B64" s="141">
        <f>IF($A64="","",IF(YEAR($C$43)=YEAR($A64),IF(AND(YEAR(k2d)=YEAR($A64),k2d&gt;$A64),DATE(YEAR(k2d),MONTH(k2d),DAY(k2d)-1),IF(AND(YEAR(K3D)=YEAR($A64),K3D&gt;$A64),DATE(YEAR(K3D),MONTH(K3D),DAY(K3D)-1),$C$43)),IF(AND(YEAR(k2d)=YEAR($A64),k2d&gt;$A64),DATE(YEAR(k2d),MONTH(k2d),DAY(k2d)-1),IF(AND(YEAR(K3D)=YEAR($A64),K3D&gt;$A64),DATE(YEAR(K3D),MONTH(K3D),DAY(K3D)-1),DATE(YEAR($A64),12,31)))))</f>
      </c>
      <c r="C64" s="134">
        <f t="shared" si="5"/>
        <v>0</v>
      </c>
      <c r="D64" s="117">
        <f>IF($C64=0,0,IF($A64&lt;k2d,IF(DATE(YEAR($A64),12,31)-DATE(YEAR($A64),1,1)+1=366,VLOOKUP($C64,KoefJA,2,TRUE),VLOOKUP($C64,KoefJA,3,TRUE)),IF($A64&gt;=K3D,IF(DATE(YEAR($A64),12,31)-DATE(YEAR($A64),1,1)+1=366,VLOOKUP($C64,KoefJA,6,TRUE),VLOOKUP($C64,KoefJA,7,TRUE)),IF(DATE(YEAR($A64),12,31)-DATE(YEAR($A64),1,1)+1=366,VLOOKUP($C64,KoefJA,4,TRUE),VLOOKUP($C64,KoefJA,5,TRUE)))))</f>
        <v>0</v>
      </c>
      <c r="E64" s="122">
        <f t="shared" si="7"/>
        <v>9438.715858280764</v>
      </c>
      <c r="F64" s="123">
        <f t="shared" si="6"/>
        <v>0</v>
      </c>
      <c r="I64" s="145" t="s">
        <v>67</v>
      </c>
      <c r="J64" s="145" t="s">
        <v>68</v>
      </c>
    </row>
    <row r="65" spans="1:10" s="40" customFormat="1" ht="12.75">
      <c r="A65" s="133">
        <f t="shared" si="8"/>
      </c>
      <c r="B65" s="141">
        <f>IF($A65="","",IF(YEAR($C$43)=YEAR($A65),IF(AND(YEAR(k2d)=YEAR($A65),k2d&gt;$A65),DATE(YEAR(k2d),MONTH(k2d),DAY(k2d)-1),IF(AND(YEAR(K3D)=YEAR($A65),K3D&gt;$A65),DATE(YEAR(K3D),MONTH(K3D),DAY(K3D)-1),$C$43)),IF(AND(YEAR(k2d)=YEAR($A65),k2d&gt;$A65),DATE(YEAR(k2d),MONTH(k2d),DAY(k2d)-1),IF(AND(YEAR(K3D)=YEAR($A65),K3D&gt;$A65),DATE(YEAR(K3D),MONTH(K3D),DAY(K3D)-1),DATE(YEAR($A65),12,31)))))</f>
      </c>
      <c r="C65" s="134">
        <f t="shared" si="5"/>
        <v>0</v>
      </c>
      <c r="D65" s="117">
        <f>IF($C65=0,0,IF($A65&lt;k2d,IF(DATE(YEAR($A65),12,31)-DATE(YEAR($A65),1,1)+1=366,VLOOKUP($C65,KoefJA,2,TRUE),VLOOKUP($C65,KoefJA,3,TRUE)),IF($A65&gt;=K3D,IF(DATE(YEAR($A65),12,31)-DATE(YEAR($A65),1,1)+1=366,VLOOKUP($C65,KoefJA,6,TRUE),VLOOKUP($C65,KoefJA,7,TRUE)),IF(DATE(YEAR($A65),12,31)-DATE(YEAR($A65),1,1)+1=366,VLOOKUP($C65,KoefJA,4,TRUE),VLOOKUP($C65,KoefJA,5,TRUE)))))</f>
        <v>0</v>
      </c>
      <c r="E65" s="122">
        <f t="shared" si="7"/>
        <v>9438.715858280764</v>
      </c>
      <c r="F65" s="123">
        <f t="shared" si="6"/>
        <v>0</v>
      </c>
      <c r="I65" s="145"/>
      <c r="J65" s="145"/>
    </row>
    <row r="66" spans="1:10" s="40" customFormat="1" ht="12.75">
      <c r="A66" s="133">
        <f t="shared" si="8"/>
      </c>
      <c r="B66" s="141">
        <f>IF($A66="","",IF(YEAR($C$43)=YEAR($A66),IF(AND(YEAR(k2d)=YEAR($A66),k2d&gt;$A66),DATE(YEAR(k2d),MONTH(k2d),DAY(k2d)-1),IF(AND(YEAR(K3D)=YEAR($A66),K3D&gt;$A66),DATE(YEAR(K3D),MONTH(K3D),DAY(K3D)-1),$C$43)),IF(AND(YEAR(k2d)=YEAR($A66),k2d&gt;$A66),DATE(YEAR(k2d),MONTH(k2d),DAY(k2d)-1),IF(AND(YEAR(K3D)=YEAR($A66),K3D&gt;$A66),DATE(YEAR(K3D),MONTH(K3D),DAY(K3D)-1),DATE(YEAR($A66),12,31)))))</f>
      </c>
      <c r="C66" s="134">
        <f t="shared" si="5"/>
        <v>0</v>
      </c>
      <c r="D66" s="117">
        <f>IF($C66=0,0,IF($A66&lt;k2d,IF(DATE(YEAR($A66),12,31)-DATE(YEAR($A66),1,1)+1=366,VLOOKUP($C66,KoefJA,2,TRUE),VLOOKUP($C66,KoefJA,3,TRUE)),IF($A66&gt;=K3D,IF(DATE(YEAR($A66),12,31)-DATE(YEAR($A66),1,1)+1=366,VLOOKUP($C66,KoefJA,6,TRUE),VLOOKUP($C66,KoefJA,7,TRUE)),IF(DATE(YEAR($A66),12,31)-DATE(YEAR($A66),1,1)+1=366,VLOOKUP($C66,KoefJA,4,TRUE),VLOOKUP($C66,KoefJA,5,TRUE)))))</f>
        <v>0</v>
      </c>
      <c r="E66" s="122">
        <f t="shared" si="7"/>
        <v>9438.715858280764</v>
      </c>
      <c r="F66" s="123">
        <f t="shared" si="6"/>
        <v>0</v>
      </c>
      <c r="I66" s="145"/>
      <c r="J66" s="145"/>
    </row>
    <row r="67" spans="1:10" s="40" customFormat="1" ht="12.75">
      <c r="A67" s="133">
        <f t="shared" si="8"/>
      </c>
      <c r="B67" s="141">
        <f>IF($A67="","",IF(YEAR($C$43)=YEAR($A67),IF(AND(YEAR(k2d)=YEAR($A67),k2d&gt;$A67),DATE(YEAR(k2d),MONTH(k2d),DAY(k2d)-1),IF(AND(YEAR(K3D)=YEAR($A67),K3D&gt;$A67),DATE(YEAR(K3D),MONTH(K3D),DAY(K3D)-1),$C$43)),IF(AND(YEAR(k2d)=YEAR($A67),k2d&gt;$A67),DATE(YEAR(k2d),MONTH(k2d),DAY(k2d)-1),IF(AND(YEAR(K3D)=YEAR($A67),K3D&gt;$A67),DATE(YEAR(K3D),MONTH(K3D),DAY(K3D)-1),DATE(YEAR($A67),12,31)))))</f>
      </c>
      <c r="C67" s="134">
        <f t="shared" si="5"/>
        <v>0</v>
      </c>
      <c r="D67" s="117">
        <f>IF($C67=0,0,IF($A67&lt;k2d,IF(DATE(YEAR($A67),12,31)-DATE(YEAR($A67),1,1)+1=366,VLOOKUP($C67,KoefJA,2,TRUE),VLOOKUP($C67,KoefJA,3,TRUE)),IF($A67&gt;=K3D,IF(DATE(YEAR($A67),12,31)-DATE(YEAR($A67),1,1)+1=366,VLOOKUP($C67,KoefJA,6,TRUE),VLOOKUP($C67,KoefJA,7,TRUE)),IF(DATE(YEAR($A67),12,31)-DATE(YEAR($A67),1,1)+1=366,VLOOKUP($C67,KoefJA,4,TRUE),VLOOKUP($C67,KoefJA,5,TRUE)))))</f>
        <v>0</v>
      </c>
      <c r="E67" s="122">
        <f t="shared" si="7"/>
        <v>9438.715858280764</v>
      </c>
      <c r="F67" s="123">
        <f t="shared" si="6"/>
        <v>0</v>
      </c>
      <c r="I67" s="145"/>
      <c r="J67" s="145"/>
    </row>
    <row r="68" spans="1:10" s="40" customFormat="1" ht="12.75">
      <c r="A68" s="133">
        <f t="shared" si="8"/>
      </c>
      <c r="B68" s="141">
        <f>IF($A68="","",IF(YEAR($C$43)=YEAR($A68),IF(AND(YEAR(k2d)=YEAR($A68),k2d&gt;$A68),DATE(YEAR(k2d),MONTH(k2d),DAY(k2d)-1),IF(AND(YEAR(K3D)=YEAR($A68),K3D&gt;$A68),DATE(YEAR(K3D),MONTH(K3D),DAY(K3D)-1),$C$43)),IF(AND(YEAR(k2d)=YEAR($A68),k2d&gt;$A68),DATE(YEAR(k2d),MONTH(k2d),DAY(k2d)-1),IF(AND(YEAR(K3D)=YEAR($A68),K3D&gt;$A68),DATE(YEAR(K3D),MONTH(K3D),DAY(K3D)-1),DATE(YEAR($A68),12,31)))))</f>
      </c>
      <c r="C68" s="134">
        <f t="shared" si="5"/>
        <v>0</v>
      </c>
      <c r="D68" s="117">
        <f>IF($C68=0,0,IF($A68&lt;k2d,IF(DATE(YEAR($A68),12,31)-DATE(YEAR($A68),1,1)+1=366,VLOOKUP($C68,KoefJA,2,TRUE),VLOOKUP($C68,KoefJA,3,TRUE)),IF($A68&gt;=K3D,IF(DATE(YEAR($A68),12,31)-DATE(YEAR($A68),1,1)+1=366,VLOOKUP($C68,KoefJA,6,TRUE),VLOOKUP($C68,KoefJA,7,TRUE)),IF(DATE(YEAR($A68),12,31)-DATE(YEAR($A68),1,1)+1=366,VLOOKUP($C68,KoefJA,4,TRUE),VLOOKUP($C68,KoefJA,5,TRUE)))))</f>
        <v>0</v>
      </c>
      <c r="E68" s="122">
        <f t="shared" si="7"/>
        <v>9438.715858280764</v>
      </c>
      <c r="F68" s="123">
        <f t="shared" si="6"/>
        <v>0</v>
      </c>
      <c r="H68" s="144" t="s">
        <v>69</v>
      </c>
      <c r="I68" s="145"/>
      <c r="J68" s="145"/>
    </row>
    <row r="69" spans="1:10" s="40" customFormat="1" ht="12.75">
      <c r="A69" s="133">
        <f t="shared" si="8"/>
      </c>
      <c r="B69" s="141">
        <f>IF($A69="","",IF(YEAR($C$43)=YEAR($A69),IF(AND(YEAR(k2d)=YEAR($A69),k2d&gt;$A69),DATE(YEAR(k2d),MONTH(k2d),DAY(k2d)-1),IF(AND(YEAR(K3D)=YEAR($A69),K3D&gt;$A69),DATE(YEAR(K3D),MONTH(K3D),DAY(K3D)-1),$C$43)),IF(AND(YEAR(k2d)=YEAR($A69),k2d&gt;$A69),DATE(YEAR(k2d),MONTH(k2d),DAY(k2d)-1),IF(AND(YEAR(K3D)=YEAR($A69),K3D&gt;$A69),DATE(YEAR(K3D),MONTH(K3D),DAY(K3D)-1),DATE(YEAR($A69),12,31)))))</f>
      </c>
      <c r="C69" s="134">
        <f t="shared" si="5"/>
        <v>0</v>
      </c>
      <c r="D69" s="117">
        <f>IF($C69=0,0,IF($A69&lt;k2d,IF(DATE(YEAR($A69),12,31)-DATE(YEAR($A69),1,1)+1=366,VLOOKUP($C69,KoefJA,2,TRUE),VLOOKUP($C69,KoefJA,3,TRUE)),IF($A69&gt;=K3D,IF(DATE(YEAR($A69),12,31)-DATE(YEAR($A69),1,1)+1=366,VLOOKUP($C69,KoefJA,6,TRUE),VLOOKUP($C69,KoefJA,7,TRUE)),IF(DATE(YEAR($A69),12,31)-DATE(YEAR($A69),1,1)+1=366,VLOOKUP($C69,KoefJA,4,TRUE),VLOOKUP($C69,KoefJA,5,TRUE)))))</f>
        <v>0</v>
      </c>
      <c r="E69" s="122">
        <f t="shared" si="7"/>
        <v>9438.715858280764</v>
      </c>
      <c r="F69" s="123">
        <f t="shared" si="6"/>
        <v>0</v>
      </c>
      <c r="I69" s="145"/>
      <c r="J69" s="145"/>
    </row>
    <row r="70" spans="1:8" s="40" customFormat="1" ht="12.75">
      <c r="A70" s="133">
        <f t="shared" si="8"/>
      </c>
      <c r="B70" s="141">
        <f>IF($A70="","",IF(YEAR($C$43)=YEAR($A70),IF(AND(YEAR(k2d)=YEAR($A70),k2d&gt;$A70),DATE(YEAR(k2d),MONTH(k2d),DAY(k2d)-1),IF(AND(YEAR(K3D)=YEAR($A70),K3D&gt;$A70),DATE(YEAR(K3D),MONTH(K3D),DAY(K3D)-1),$C$43)),IF(AND(YEAR(k2d)=YEAR($A70),k2d&gt;$A70),DATE(YEAR(k2d),MONTH(k2d),DAY(k2d)-1),IF(AND(YEAR(K3D)=YEAR($A70),K3D&gt;$A70),DATE(YEAR(K3D),MONTH(K3D),DAY(K3D)-1),DATE(YEAR($A70),12,31)))))</f>
      </c>
      <c r="C70" s="134">
        <f t="shared" si="5"/>
        <v>0</v>
      </c>
      <c r="D70" s="117">
        <f>IF($C70=0,0,IF($A70&lt;k2d,IF(DATE(YEAR($A70),12,31)-DATE(YEAR($A70),1,1)+1=366,VLOOKUP($C70,KoefJA,2,TRUE),VLOOKUP($C70,KoefJA,3,TRUE)),IF($A70&gt;=K3D,IF(DATE(YEAR($A70),12,31)-DATE(YEAR($A70),1,1)+1=366,VLOOKUP($C70,KoefJA,6,TRUE),VLOOKUP($C70,KoefJA,7,TRUE)),IF(DATE(YEAR($A70),12,31)-DATE(YEAR($A70),1,1)+1=366,VLOOKUP($C70,KoefJA,4,TRUE),VLOOKUP($C70,KoefJA,5,TRUE)))))</f>
        <v>0</v>
      </c>
      <c r="E70" s="122">
        <f t="shared" si="7"/>
        <v>9438.715858280764</v>
      </c>
      <c r="F70" s="123">
        <f t="shared" si="6"/>
        <v>0</v>
      </c>
      <c r="H70" s="144" t="s">
        <v>70</v>
      </c>
    </row>
    <row r="71" spans="1:6" s="40" customFormat="1" ht="12.75">
      <c r="A71" s="133">
        <f t="shared" si="8"/>
      </c>
      <c r="B71" s="141">
        <f>IF($A71="","",IF(YEAR($C$43)=YEAR($A71),IF(AND(YEAR(k2d)=YEAR($A71),k2d&gt;$A71),DATE(YEAR(k2d),MONTH(k2d),DAY(k2d)-1),IF(AND(YEAR(K3D)=YEAR($A71),K3D&gt;$A71),DATE(YEAR(K3D),MONTH(K3D),DAY(K3D)-1),$C$43)),IF(AND(YEAR(k2d)=YEAR($A71),k2d&gt;$A71),DATE(YEAR(k2d),MONTH(k2d),DAY(k2d)-1),IF(AND(YEAR(K3D)=YEAR($A71),K3D&gt;$A71),DATE(YEAR(K3D),MONTH(K3D),DAY(K3D)-1),DATE(YEAR($A71),12,31)))))</f>
      </c>
      <c r="C71" s="134">
        <f t="shared" si="5"/>
        <v>0</v>
      </c>
      <c r="D71" s="117"/>
      <c r="E71" s="122">
        <f t="shared" si="7"/>
        <v>9438.715858280764</v>
      </c>
      <c r="F71" s="123">
        <f t="shared" si="6"/>
        <v>0</v>
      </c>
    </row>
    <row r="72" spans="1:6" s="40" customFormat="1" ht="12.75">
      <c r="A72" s="133">
        <f t="shared" si="8"/>
      </c>
      <c r="B72" s="141">
        <f>IF($A72="","",IF(YEAR($C$43)=YEAR($A72),IF(AND(YEAR(k2d)=YEAR($A72),k2d&gt;$A72),DATE(YEAR(k2d),MONTH(k2d),DAY(k2d)-1),IF(AND(YEAR(K3D)=YEAR($A72),K3D&gt;$A72),DATE(YEAR(K3D),MONTH(K3D),DAY(K3D)-1),$C$43)),IF(AND(YEAR(k2d)=YEAR($A72),k2d&gt;$A72),DATE(YEAR(k2d),MONTH(k2d),DAY(k2d)-1),IF(AND(YEAR(K3D)=YEAR($A72),K3D&gt;$A72),DATE(YEAR(K3D),MONTH(K3D),DAY(K3D)-1),DATE(YEAR($A72),12,31)))))</f>
      </c>
      <c r="C72" s="134">
        <f t="shared" si="5"/>
        <v>0</v>
      </c>
      <c r="D72" s="117"/>
      <c r="E72" s="122">
        <f t="shared" si="7"/>
        <v>9438.715858280764</v>
      </c>
      <c r="F72" s="123">
        <f t="shared" si="6"/>
        <v>0</v>
      </c>
    </row>
    <row r="73" spans="1:6" s="40" customFormat="1" ht="12.75">
      <c r="A73" s="133">
        <f t="shared" si="8"/>
      </c>
      <c r="B73" s="141">
        <f>IF($A73="","",IF(YEAR($C$43)=YEAR($A73),IF(AND(YEAR(k2d)=YEAR($A73),k2d&gt;$A73),DATE(YEAR(k2d),MONTH(k2d),DAY(k2d)-1),IF(AND(YEAR(K3D)=YEAR($A73),K3D&gt;$A73),DATE(YEAR(K3D),MONTH(K3D),DAY(K3D)-1),$C$43)),IF(AND(YEAR(k2d)=YEAR($A73),k2d&gt;$A73),DATE(YEAR(k2d),MONTH(k2d),DAY(k2d)-1),IF(AND(YEAR(K3D)=YEAR($A73),K3D&gt;$A73),DATE(YEAR(K3D),MONTH(K3D),DAY(K3D)-1),DATE(YEAR($A73),12,31)))))</f>
      </c>
      <c r="C73" s="134">
        <f t="shared" si="5"/>
        <v>0</v>
      </c>
      <c r="D73" s="117"/>
      <c r="E73" s="122">
        <f t="shared" si="7"/>
        <v>9438.715858280764</v>
      </c>
      <c r="F73" s="123">
        <f t="shared" si="6"/>
        <v>0</v>
      </c>
    </row>
    <row r="74" spans="1:6" s="40" customFormat="1" ht="12.75">
      <c r="A74" s="133">
        <f t="shared" si="8"/>
      </c>
      <c r="B74" s="141">
        <f>IF($A74="","",IF(YEAR($C$43)=YEAR($A74),IF(AND(YEAR(k2d)=YEAR($A74),k2d&gt;$A74),DATE(YEAR(k2d),MONTH(k2d),DAY(k2d)-1),IF(AND(YEAR(K3D)=YEAR($A74),K3D&gt;$A74),DATE(YEAR(K3D),MONTH(K3D),DAY(K3D)-1),$C$43)),IF(AND(YEAR(k2d)=YEAR($A74),k2d&gt;$A74),DATE(YEAR(k2d),MONTH(k2d),DAY(k2d)-1),IF(AND(YEAR(K3D)=YEAR($A74),K3D&gt;$A74),DATE(YEAR(K3D),MONTH(K3D),DAY(K3D)-1),DATE(YEAR($A74),12,31)))))</f>
      </c>
      <c r="C74" s="134">
        <f t="shared" si="5"/>
        <v>0</v>
      </c>
      <c r="D74" s="117"/>
      <c r="E74" s="122">
        <f t="shared" si="7"/>
        <v>9438.715858280764</v>
      </c>
      <c r="F74" s="123">
        <f t="shared" si="6"/>
        <v>0</v>
      </c>
    </row>
    <row r="75" spans="1:6" s="40" customFormat="1" ht="12.75">
      <c r="A75" s="133">
        <f t="shared" si="8"/>
      </c>
      <c r="B75" s="141">
        <f>IF($A75="","",IF(YEAR($C$43)=YEAR($A75),IF(AND(YEAR(k2d)=YEAR($A75),k2d&gt;$A75),DATE(YEAR(k2d),MONTH(k2d),DAY(k2d)-1),IF(AND(YEAR(K3D)=YEAR($A75),K3D&gt;$A75),DATE(YEAR(K3D),MONTH(K3D),DAY(K3D)-1),$C$43)),IF(AND(YEAR(k2d)=YEAR($A75),k2d&gt;$A75),DATE(YEAR(k2d),MONTH(k2d),DAY(k2d)-1),IF(AND(YEAR(K3D)=YEAR($A75),K3D&gt;$A75),DATE(YEAR(K3D),MONTH(K3D),DAY(K3D)-1),DATE(YEAR($A75),12,31)))))</f>
      </c>
      <c r="C75" s="134">
        <f t="shared" si="5"/>
        <v>0</v>
      </c>
      <c r="D75" s="117"/>
      <c r="E75" s="122">
        <f t="shared" si="7"/>
        <v>9438.715858280764</v>
      </c>
      <c r="F75" s="123">
        <f t="shared" si="6"/>
        <v>0</v>
      </c>
    </row>
    <row r="76" spans="1:6" s="40" customFormat="1" ht="12.75">
      <c r="A76" s="133">
        <f t="shared" si="8"/>
      </c>
      <c r="B76" s="141">
        <f>IF($A76="","",IF(YEAR($C$43)=YEAR($A76),IF(AND(YEAR(k2d)=YEAR($A76),k2d&gt;$A76),DATE(YEAR(k2d),MONTH(k2d),DAY(k2d)-1),IF(AND(YEAR(K3D)=YEAR($A76),K3D&gt;$A76),DATE(YEAR(K3D),MONTH(K3D),DAY(K3D)-1),$C$43)),IF(AND(YEAR(k2d)=YEAR($A76),k2d&gt;$A76),DATE(YEAR(k2d),MONTH(k2d),DAY(k2d)-1),IF(AND(YEAR(K3D)=YEAR($A76),K3D&gt;$A76),DATE(YEAR(K3D),MONTH(K3D),DAY(K3D)-1),DATE(YEAR($A76),12,31)))))</f>
      </c>
      <c r="C76" s="134">
        <f t="shared" si="5"/>
        <v>0</v>
      </c>
      <c r="D76" s="117"/>
      <c r="E76" s="122">
        <f t="shared" si="7"/>
        <v>9438.715858280764</v>
      </c>
      <c r="F76" s="123">
        <f t="shared" si="6"/>
        <v>0</v>
      </c>
    </row>
    <row r="77" spans="1:6" s="40" customFormat="1" ht="12.75">
      <c r="A77" s="133">
        <f t="shared" si="8"/>
      </c>
      <c r="B77" s="141">
        <f>IF($A77="","",IF(YEAR($C$43)=YEAR($A77),IF(AND(YEAR(k2d)=YEAR($A77),k2d&gt;$A77),DATE(YEAR(k2d),MONTH(k2d),DAY(k2d)-1),IF(AND(YEAR(K3D)=YEAR($A77),K3D&gt;$A77),DATE(YEAR(K3D),MONTH(K3D),DAY(K3D)-1),$C$43)),IF(AND(YEAR(k2d)=YEAR($A77),k2d&gt;$A77),DATE(YEAR(k2d),MONTH(k2d),DAY(k2d)-1),IF(AND(YEAR(K3D)=YEAR($A77),K3D&gt;$A77),DATE(YEAR(K3D),MONTH(K3D),DAY(K3D)-1),DATE(YEAR($A77),12,31)))))</f>
      </c>
      <c r="C77" s="134">
        <f t="shared" si="5"/>
        <v>0</v>
      </c>
      <c r="D77" s="117"/>
      <c r="E77" s="122">
        <f t="shared" si="7"/>
        <v>9438.715858280764</v>
      </c>
      <c r="F77" s="123">
        <f t="shared" si="6"/>
        <v>0</v>
      </c>
    </row>
    <row r="78" spans="1:6" s="40" customFormat="1" ht="12.75">
      <c r="A78" s="133">
        <f t="shared" si="8"/>
      </c>
      <c r="B78" s="141">
        <f>IF($A78="","",IF(YEAR($C$43)=YEAR($A78),IF(AND(YEAR(k2d)=YEAR($A78),k2d&gt;$A78),DATE(YEAR(k2d),MONTH(k2d),DAY(k2d)-1),IF(AND(YEAR(K3D)=YEAR($A78),K3D&gt;$A78),DATE(YEAR(K3D),MONTH(K3D),DAY(K3D)-1),$C$43)),IF(AND(YEAR(k2d)=YEAR($A78),k2d&gt;$A78),DATE(YEAR(k2d),MONTH(k2d),DAY(k2d)-1),IF(AND(YEAR(K3D)=YEAR($A78),K3D&gt;$A78),DATE(YEAR(K3D),MONTH(K3D),DAY(K3D)-1),DATE(YEAR($A78),12,31)))))</f>
      </c>
      <c r="C78" s="134">
        <f t="shared" si="5"/>
        <v>0</v>
      </c>
      <c r="D78" s="117"/>
      <c r="E78" s="122">
        <f t="shared" si="7"/>
        <v>9438.715858280764</v>
      </c>
      <c r="F78" s="123">
        <f t="shared" si="6"/>
        <v>0</v>
      </c>
    </row>
    <row r="79" spans="1:6" s="40" customFormat="1" ht="12.75">
      <c r="A79" s="133">
        <f t="shared" si="8"/>
      </c>
      <c r="B79" s="141">
        <f>IF($A79="","",IF(YEAR($C$43)=YEAR($A79),IF(AND(YEAR(k2d)=YEAR($A79),k2d&gt;$A79),DATE(YEAR(k2d),MONTH(k2d),DAY(k2d)-1),IF(AND(YEAR(K3D)=YEAR($A79),K3D&gt;$A79),DATE(YEAR(K3D),MONTH(K3D),DAY(K3D)-1),$C$43)),IF(AND(YEAR(k2d)=YEAR($A79),k2d&gt;$A79),DATE(YEAR(k2d),MONTH(k2d),DAY(k2d)-1),IF(AND(YEAR(K3D)=YEAR($A79),K3D&gt;$A79),DATE(YEAR(K3D),MONTH(K3D),DAY(K3D)-1),DATE(YEAR($A79),12,31)))))</f>
      </c>
      <c r="C79" s="134">
        <f t="shared" si="5"/>
        <v>0</v>
      </c>
      <c r="D79" s="117"/>
      <c r="E79" s="122">
        <f t="shared" si="7"/>
        <v>9438.715858280764</v>
      </c>
      <c r="F79" s="123">
        <f t="shared" si="6"/>
        <v>0</v>
      </c>
    </row>
    <row r="80" spans="1:6" s="40" customFormat="1" ht="12.75">
      <c r="A80" s="135">
        <f t="shared" si="8"/>
      </c>
      <c r="B80" s="143">
        <f>IF($A80="","",IF(YEAR($C$43)=YEAR($A80),IF(AND(YEAR(k2d)=YEAR($A80),k2d&gt;$A80),DATE(YEAR(k2d),MONTH(k2d),DAY(k2d)-1),IF(AND(YEAR(K3D)=YEAR($A80),K3D&gt;$A80),DATE(YEAR(K3D),MONTH(K3D),DAY(K3D)-1),$C$43)),IF(AND(YEAR(k2d)=YEAR($A80),k2d&gt;$A80),DATE(YEAR(k2d),MONTH(k2d),DAY(k2d)-1),IF(AND(YEAR(K3D)=YEAR($A80),K3D&gt;$A80),DATE(YEAR(K3D),MONTH(K3D),DAY(K3D)-1),DATE(YEAR($A80),12,31)))))</f>
      </c>
      <c r="C80" s="136">
        <f t="shared" si="5"/>
        <v>0</v>
      </c>
      <c r="D80" s="127"/>
      <c r="E80" s="128">
        <f t="shared" si="7"/>
        <v>9438.715858280764</v>
      </c>
      <c r="F80" s="129">
        <f t="shared" si="6"/>
        <v>0</v>
      </c>
    </row>
    <row r="81" spans="1:6" s="40" customFormat="1" ht="12.75">
      <c r="A81" s="137"/>
      <c r="B81" s="138"/>
      <c r="C81" s="138"/>
      <c r="D81" s="130"/>
      <c r="E81" s="130"/>
      <c r="F81" s="131">
        <f>SUM(F48:F80)</f>
        <v>4438.715858280766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pufnbg1</dc:creator>
  <cp:keywords/>
  <dc:description/>
  <cp:lastModifiedBy>PC</cp:lastModifiedBy>
  <cp:lastPrinted>2011-06-07T09:13:08Z</cp:lastPrinted>
  <dcterms:created xsi:type="dcterms:W3CDTF">2011-06-07T07:24:06Z</dcterms:created>
  <dcterms:modified xsi:type="dcterms:W3CDTF">2011-06-09T20:01:55Z</dcterms:modified>
  <cp:category/>
  <cp:version/>
  <cp:contentType/>
  <cp:contentStatus/>
</cp:coreProperties>
</file>