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PKAL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<sst xmlns="http://schemas.openxmlformats.org/spreadsheetml/2006/main" count="63" uniqueCount="51">
  <si>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MALOPRODAJNA KALKULACIJA CENA</t>
  </si>
  <si>
    <t>Kalkulacija cena br. 1</t>
  </si>
  <si>
    <t>Ulazni dokumenat -          faktura dobavljača          br.  110 / od 10.02.09.</t>
  </si>
  <si>
    <t>D a t u m      10.02.2009.</t>
  </si>
  <si>
    <t xml:space="preserve">Redni </t>
  </si>
  <si>
    <t>Šifra</t>
  </si>
  <si>
    <t>Naziv</t>
  </si>
  <si>
    <t>Jed.</t>
  </si>
  <si>
    <t>Cena po</t>
  </si>
  <si>
    <t>Vrednost</t>
  </si>
  <si>
    <t>Rabat</t>
  </si>
  <si>
    <t>Zav.tr.</t>
  </si>
  <si>
    <t>Nabavna</t>
  </si>
  <si>
    <t>Razlika u ceni</t>
  </si>
  <si>
    <t>Ukal.PDV</t>
  </si>
  <si>
    <t>Maloprodajna</t>
  </si>
  <si>
    <t>broj</t>
  </si>
  <si>
    <t>robe</t>
  </si>
  <si>
    <t>mere</t>
  </si>
  <si>
    <t>Količina</t>
  </si>
  <si>
    <t>jed. mere</t>
  </si>
  <si>
    <t>%</t>
  </si>
  <si>
    <t>iznos</t>
  </si>
  <si>
    <t>nab.</t>
  </si>
  <si>
    <t>vrednost</t>
  </si>
  <si>
    <t>c e n a</t>
  </si>
  <si>
    <t>U K U P N O</t>
  </si>
  <si>
    <t>REKAPITULACIJA</t>
  </si>
  <si>
    <t>Fakturna vrednost</t>
  </si>
  <si>
    <t>(vrednost robe - rabat)</t>
  </si>
  <si>
    <t xml:space="preserve">KNJIŽENJE   </t>
  </si>
  <si>
    <t>Zavisni troskovi nabavke</t>
  </si>
  <si>
    <t>Nabavna vrednost</t>
  </si>
  <si>
    <t>(fakturna vrednost + zavisni troškovi)</t>
  </si>
  <si>
    <r>
      <t xml:space="preserve">(177000)   </t>
    </r>
    <r>
      <rPr>
        <sz val="16"/>
        <rFont val="Arial"/>
        <family val="2"/>
      </rPr>
      <t>1340</t>
    </r>
  </si>
  <si>
    <t>Ukalkulisan PDV</t>
  </si>
  <si>
    <r>
      <t xml:space="preserve">          (18000)</t>
    </r>
    <r>
      <rPr>
        <sz val="16"/>
        <rFont val="Arial"/>
        <family val="2"/>
      </rPr>
      <t xml:space="preserve">   2700</t>
    </r>
  </si>
  <si>
    <t>MP vrednost - zaduž.prodavnice</t>
  </si>
  <si>
    <t>(nabavna vrednost + razlika u ceni)</t>
  </si>
  <si>
    <t>Preneti porez (po stopi 18%)</t>
  </si>
  <si>
    <t>(sa fakture dobavljača)</t>
  </si>
  <si>
    <t>Preneti porez (po stopi 8%)</t>
  </si>
  <si>
    <t>Ukupan PDV u nabavci</t>
  </si>
  <si>
    <t>Cena koštanja-obaveza dobavljaču</t>
  </si>
  <si>
    <r>
      <t xml:space="preserve">4330   </t>
    </r>
    <r>
      <rPr>
        <sz val="10"/>
        <rFont val="Arial"/>
        <family val="2"/>
      </rPr>
      <t>(118000)</t>
    </r>
  </si>
  <si>
    <r>
      <t xml:space="preserve">1349    </t>
    </r>
    <r>
      <rPr>
        <sz val="10"/>
        <rFont val="Arial"/>
        <family val="2"/>
      </rPr>
      <t>(50000)</t>
    </r>
  </si>
  <si>
    <r>
      <t xml:space="preserve">1344    </t>
    </r>
    <r>
      <rPr>
        <sz val="10"/>
        <rFont val="Arial"/>
        <family val="2"/>
      </rPr>
      <t>(27000)</t>
    </r>
  </si>
  <si>
    <t>Firma</t>
  </si>
  <si>
    <t xml:space="preserve">Dobavljač     </t>
  </si>
  <si>
    <t>žen. Čarape</t>
  </si>
  <si>
    <t>kom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</si>
</sst>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_(* #,##0.00_);_(* \(#,##0.00\);_(* \-??_);_(@_)"/>
    <numFmt numFmtId="182" formatCode="#,##0;\-#,##0"/>
    <numFmt numFmtId="183" formatCode="0.0"/>
  </numFmts>
  <fonts count="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19">
      <alignment/>
      <protection/>
    </xf>
    <xf numFmtId="0" fontId="2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left" vertical="top" wrapText="1"/>
      <protection/>
    </xf>
    <xf numFmtId="0" fontId="0" fillId="0" borderId="0" xfId="19" applyBorder="1" applyAlignment="1">
      <alignment vertical="top"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10" xfId="19" applyBorder="1" applyAlignment="1">
      <alignment horizontal="right"/>
      <protection/>
    </xf>
    <xf numFmtId="2" fontId="0" fillId="0" borderId="10" xfId="19" applyNumberFormat="1" applyBorder="1">
      <alignment/>
      <protection/>
    </xf>
    <xf numFmtId="1" fontId="0" fillId="0" borderId="10" xfId="19" applyNumberFormat="1" applyBorder="1" applyAlignment="1">
      <alignment horizontal="center"/>
      <protection/>
    </xf>
    <xf numFmtId="2" fontId="0" fillId="0" borderId="11" xfId="19" applyNumberFormat="1" applyBorder="1">
      <alignment/>
      <protection/>
    </xf>
    <xf numFmtId="0" fontId="0" fillId="0" borderId="0" xfId="19" applyBorder="1" applyAlignment="1">
      <alignment horizontal="center"/>
      <protection/>
    </xf>
    <xf numFmtId="2" fontId="0" fillId="0" borderId="12" xfId="19" applyNumberFormat="1" applyBorder="1">
      <alignment/>
      <protection/>
    </xf>
    <xf numFmtId="0" fontId="0" fillId="0" borderId="12" xfId="19" applyBorder="1">
      <alignment/>
      <protection/>
    </xf>
    <xf numFmtId="0" fontId="0" fillId="0" borderId="13" xfId="19" applyBorder="1">
      <alignment/>
      <protection/>
    </xf>
    <xf numFmtId="0" fontId="0" fillId="0" borderId="14" xfId="19" applyBorder="1">
      <alignment/>
      <protection/>
    </xf>
    <xf numFmtId="0" fontId="0" fillId="0" borderId="15" xfId="19" applyBorder="1">
      <alignment/>
      <protection/>
    </xf>
    <xf numFmtId="0" fontId="0" fillId="0" borderId="16" xfId="19" applyBorder="1">
      <alignment/>
      <protection/>
    </xf>
    <xf numFmtId="0" fontId="0" fillId="0" borderId="17" xfId="19" applyBorder="1">
      <alignment/>
      <protection/>
    </xf>
    <xf numFmtId="0" fontId="0" fillId="0" borderId="0" xfId="19" applyBorder="1" applyAlignment="1">
      <alignment/>
      <protection/>
    </xf>
    <xf numFmtId="0" fontId="0" fillId="0" borderId="17" xfId="19" applyBorder="1" applyAlignment="1">
      <alignment/>
      <protection/>
    </xf>
    <xf numFmtId="0" fontId="0" fillId="0" borderId="18" xfId="19" applyBorder="1">
      <alignment/>
      <protection/>
    </xf>
    <xf numFmtId="180" fontId="0" fillId="0" borderId="19" xfId="19" applyNumberFormat="1" applyBorder="1" applyAlignment="1">
      <alignment horizontal="left"/>
      <protection/>
    </xf>
    <xf numFmtId="0" fontId="0" fillId="0" borderId="20" xfId="19" applyBorder="1">
      <alignment/>
      <protection/>
    </xf>
    <xf numFmtId="0" fontId="0" fillId="0" borderId="10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0" fillId="0" borderId="21" xfId="19" applyFont="1" applyBorder="1" applyAlignment="1">
      <alignment vertical="top"/>
      <protection/>
    </xf>
    <xf numFmtId="0" fontId="3" fillId="0" borderId="21" xfId="19" applyFont="1" applyBorder="1" applyAlignment="1">
      <alignment horizontal="left" vertical="center"/>
      <protection/>
    </xf>
    <xf numFmtId="0" fontId="0" fillId="0" borderId="21" xfId="19" applyBorder="1" applyAlignment="1">
      <alignment horizontal="left" vertical="top" wrapText="1"/>
      <protection/>
    </xf>
    <xf numFmtId="0" fontId="0" fillId="0" borderId="21" xfId="19" applyFont="1" applyBorder="1" applyAlignment="1">
      <alignment vertical="top" wrapText="1"/>
      <protection/>
    </xf>
    <xf numFmtId="0" fontId="0" fillId="0" borderId="21" xfId="19" applyFont="1" applyBorder="1" applyAlignment="1">
      <alignment horizontal="left"/>
      <protection/>
    </xf>
    <xf numFmtId="0" fontId="0" fillId="0" borderId="1" xfId="19" applyFont="1" applyBorder="1" applyAlignment="1">
      <alignment horizontal="center"/>
      <protection/>
    </xf>
    <xf numFmtId="0" fontId="0" fillId="0" borderId="22" xfId="19" applyFont="1" applyBorder="1" applyAlignment="1">
      <alignment horizontal="center"/>
      <protection/>
    </xf>
    <xf numFmtId="0" fontId="0" fillId="0" borderId="23" xfId="19" applyFont="1" applyBorder="1" applyAlignment="1">
      <alignment horizontal="center"/>
      <protection/>
    </xf>
    <xf numFmtId="0" fontId="0" fillId="0" borderId="24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25" xfId="19" applyFont="1" applyBorder="1" applyAlignment="1">
      <alignment horizontal="left"/>
      <protection/>
    </xf>
    <xf numFmtId="0" fontId="0" fillId="0" borderId="26" xfId="19" applyFont="1" applyBorder="1" applyAlignment="1">
      <alignment horizontal="center"/>
      <protection/>
    </xf>
    <xf numFmtId="0" fontId="3" fillId="0" borderId="27" xfId="19" applyFont="1" applyBorder="1" applyAlignment="1">
      <alignment horizontal="center"/>
      <protection/>
    </xf>
    <xf numFmtId="0" fontId="0" fillId="0" borderId="28" xfId="19" applyFont="1" applyBorder="1">
      <alignment/>
      <protection/>
    </xf>
    <xf numFmtId="2" fontId="0" fillId="0" borderId="28" xfId="19" applyNumberFormat="1" applyBorder="1">
      <alignment/>
      <protection/>
    </xf>
    <xf numFmtId="0" fontId="0" fillId="0" borderId="28" xfId="19" applyFont="1" applyBorder="1" applyAlignment="1">
      <alignment horizontal="center"/>
      <protection/>
    </xf>
    <xf numFmtId="0" fontId="2" fillId="0" borderId="29" xfId="19" applyFont="1" applyBorder="1" applyAlignment="1">
      <alignment horizontal="center"/>
      <protection/>
    </xf>
    <xf numFmtId="0" fontId="2" fillId="0" borderId="17" xfId="19" applyFont="1" applyBorder="1" applyAlignment="1">
      <alignment horizontal="left"/>
      <protection/>
    </xf>
    <xf numFmtId="0" fontId="0" fillId="0" borderId="28" xfId="19" applyFont="1" applyFill="1" applyBorder="1">
      <alignment/>
      <protection/>
    </xf>
    <xf numFmtId="0" fontId="0" fillId="0" borderId="28" xfId="19" applyBorder="1">
      <alignment/>
      <protection/>
    </xf>
    <xf numFmtId="0" fontId="0" fillId="0" borderId="30" xfId="19" applyFont="1" applyBorder="1" applyAlignment="1">
      <alignment horizontal="right"/>
      <protection/>
    </xf>
    <xf numFmtId="0" fontId="0" fillId="0" borderId="28" xfId="19" applyFont="1" applyFill="1" applyBorder="1" applyAlignment="1">
      <alignment horizontal="left"/>
      <protection/>
    </xf>
    <xf numFmtId="2" fontId="0" fillId="0" borderId="28" xfId="19" applyNumberFormat="1" applyBorder="1" applyAlignment="1">
      <alignment horizontal="right"/>
      <protection/>
    </xf>
    <xf numFmtId="0" fontId="0" fillId="0" borderId="28" xfId="19" applyBorder="1" applyAlignment="1">
      <alignment horizontal="center"/>
      <protection/>
    </xf>
    <xf numFmtId="0" fontId="0" fillId="0" borderId="30" xfId="19" applyFont="1" applyBorder="1" applyAlignment="1">
      <alignment horizontal="center"/>
      <protection/>
    </xf>
    <xf numFmtId="0" fontId="0" fillId="0" borderId="30" xfId="19" applyBorder="1">
      <alignment/>
      <protection/>
    </xf>
    <xf numFmtId="0" fontId="0" fillId="0" borderId="19" xfId="19" applyBorder="1" applyAlignment="1">
      <alignment horizontal="center"/>
      <protection/>
    </xf>
    <xf numFmtId="180" fontId="0" fillId="0" borderId="19" xfId="19" applyNumberFormat="1" applyBorder="1" applyAlignment="1">
      <alignment horizontal="center"/>
      <protection/>
    </xf>
    <xf numFmtId="2" fontId="4" fillId="0" borderId="28" xfId="19" applyNumberFormat="1" applyFont="1" applyBorder="1" applyAlignment="1">
      <alignment horizontal="left"/>
      <protection/>
    </xf>
    <xf numFmtId="0" fontId="0" fillId="0" borderId="10" xfId="19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BRASC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B100">
      <selection activeCell="B20" sqref="B20"/>
    </sheetView>
  </sheetViews>
  <sheetFormatPr defaultColWidth="9.140625" defaultRowHeight="12.75"/>
  <cols>
    <col min="1" max="1" width="5.421875" style="1" customWidth="1"/>
    <col min="2" max="2" width="8.8515625" style="1" customWidth="1"/>
    <col min="3" max="4" width="9.140625" style="1" customWidth="1"/>
    <col min="5" max="5" width="3.8515625" style="1" customWidth="1"/>
    <col min="6" max="6" width="6.57421875" style="1" customWidth="1"/>
    <col min="7" max="7" width="8.57421875" style="1" customWidth="1"/>
    <col min="8" max="8" width="8.421875" style="1" customWidth="1"/>
    <col min="9" max="9" width="11.57421875" style="1" customWidth="1"/>
    <col min="10" max="10" width="3.28125" style="1" customWidth="1"/>
    <col min="11" max="11" width="5.140625" style="1" customWidth="1"/>
    <col min="12" max="12" width="6.140625" style="1" customWidth="1"/>
    <col min="13" max="13" width="10.8515625" style="1" customWidth="1"/>
    <col min="14" max="14" width="4.140625" style="1" customWidth="1"/>
    <col min="15" max="15" width="9.8515625" style="1" customWidth="1"/>
    <col min="16" max="16" width="3.421875" style="1" customWidth="1"/>
    <col min="17" max="17" width="9.140625" style="1" customWidth="1"/>
    <col min="18" max="18" width="11.57421875" style="1" customWidth="1"/>
    <col min="19" max="19" width="7.57421875" style="1" customWidth="1"/>
    <col min="20" max="16384" width="9.140625" style="1" customWidth="1"/>
  </cols>
  <sheetData>
    <row r="1" spans="4:14" ht="12.75" customHeight="1">
      <c r="D1" s="34" t="s">
        <v>0</v>
      </c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4:14" ht="12.75" customHeight="1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4:14" ht="12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14" ht="11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ht="12.75" customHeight="1">
      <c r="A5" s="35" t="s">
        <v>47</v>
      </c>
      <c r="B5" s="35"/>
      <c r="C5" s="35"/>
      <c r="D5" s="2"/>
      <c r="E5" s="36" t="s">
        <v>1</v>
      </c>
      <c r="F5" s="36"/>
      <c r="G5" s="36"/>
      <c r="H5" s="36"/>
      <c r="I5" s="2"/>
      <c r="J5" s="37" t="s">
        <v>2</v>
      </c>
      <c r="K5" s="37"/>
      <c r="L5" s="37"/>
      <c r="M5" s="3"/>
      <c r="N5" s="2"/>
      <c r="O5" s="38" t="s">
        <v>48</v>
      </c>
      <c r="P5" s="38"/>
      <c r="Q5" s="38"/>
      <c r="R5" s="38"/>
      <c r="S5" s="38"/>
    </row>
    <row r="6" spans="1:19" ht="12.75" customHeight="1">
      <c r="A6" s="35"/>
      <c r="B6" s="35"/>
      <c r="C6" s="35"/>
      <c r="D6" s="2"/>
      <c r="E6" s="36"/>
      <c r="F6" s="36"/>
      <c r="G6" s="36"/>
      <c r="H6" s="36"/>
      <c r="I6" s="2"/>
      <c r="J6" s="37"/>
      <c r="K6" s="37"/>
      <c r="L6" s="37"/>
      <c r="M6" s="3"/>
      <c r="N6" s="2"/>
      <c r="O6" s="38"/>
      <c r="P6" s="38"/>
      <c r="Q6" s="38"/>
      <c r="R6" s="38"/>
      <c r="S6" s="38"/>
    </row>
    <row r="7" spans="1:19" ht="9.75" customHeight="1">
      <c r="A7" s="35"/>
      <c r="B7" s="35"/>
      <c r="C7" s="35"/>
      <c r="D7" s="2"/>
      <c r="E7" s="2"/>
      <c r="F7" s="2"/>
      <c r="G7" s="2"/>
      <c r="H7" s="2"/>
      <c r="I7" s="2"/>
      <c r="J7" s="37"/>
      <c r="K7" s="37"/>
      <c r="L7" s="37"/>
      <c r="M7" s="3"/>
      <c r="N7" s="2"/>
      <c r="O7" s="38"/>
      <c r="P7" s="38"/>
      <c r="Q7" s="38"/>
      <c r="R7" s="38"/>
      <c r="S7" s="38"/>
    </row>
    <row r="8" spans="1:19" ht="19.5" customHeight="1">
      <c r="A8" s="35"/>
      <c r="B8" s="35"/>
      <c r="C8" s="35"/>
      <c r="D8" s="2"/>
      <c r="E8" s="39" t="s">
        <v>3</v>
      </c>
      <c r="F8" s="39"/>
      <c r="G8" s="39"/>
      <c r="H8" s="39"/>
      <c r="I8" s="2"/>
      <c r="J8" s="37"/>
      <c r="K8" s="37"/>
      <c r="L8" s="37"/>
      <c r="M8" s="3"/>
      <c r="N8" s="2"/>
      <c r="O8" s="38"/>
      <c r="P8" s="38"/>
      <c r="Q8" s="38"/>
      <c r="R8" s="38"/>
      <c r="S8" s="38"/>
    </row>
    <row r="9" spans="1:19" ht="12.75" customHeight="1">
      <c r="A9" s="4"/>
      <c r="B9" s="4"/>
      <c r="C9" s="4"/>
      <c r="D9" s="2"/>
      <c r="E9" s="5"/>
      <c r="F9" s="5"/>
      <c r="G9" s="5"/>
      <c r="H9" s="5"/>
      <c r="I9" s="2"/>
      <c r="J9" s="3"/>
      <c r="K9" s="3"/>
      <c r="L9" s="3"/>
      <c r="M9" s="3"/>
      <c r="N9" s="2"/>
      <c r="O9" s="4"/>
      <c r="P9" s="4"/>
      <c r="Q9" s="4"/>
      <c r="R9" s="4"/>
      <c r="S9" s="4"/>
    </row>
    <row r="10" spans="4:11" ht="12.75" customHeight="1">
      <c r="D10" s="2"/>
      <c r="E10" s="2"/>
      <c r="F10" s="2"/>
      <c r="G10" s="2"/>
      <c r="H10" s="2"/>
      <c r="I10" s="2"/>
      <c r="J10" s="2"/>
      <c r="K10" s="2"/>
    </row>
    <row r="11" spans="1:19" ht="12.75">
      <c r="A11" s="6" t="s">
        <v>4</v>
      </c>
      <c r="B11" s="6" t="s">
        <v>5</v>
      </c>
      <c r="C11" s="40" t="s">
        <v>6</v>
      </c>
      <c r="D11" s="40"/>
      <c r="E11" s="40"/>
      <c r="F11" s="6" t="s">
        <v>7</v>
      </c>
      <c r="G11" s="6"/>
      <c r="H11" s="6" t="s">
        <v>8</v>
      </c>
      <c r="I11" s="7" t="s">
        <v>9</v>
      </c>
      <c r="J11" s="41" t="s">
        <v>10</v>
      </c>
      <c r="K11" s="41"/>
      <c r="L11" s="7" t="s">
        <v>11</v>
      </c>
      <c r="M11" s="7" t="s">
        <v>12</v>
      </c>
      <c r="N11" s="42" t="s">
        <v>13</v>
      </c>
      <c r="O11" s="42"/>
      <c r="P11" s="40" t="s">
        <v>14</v>
      </c>
      <c r="Q11" s="40"/>
      <c r="R11" s="43" t="s">
        <v>15</v>
      </c>
      <c r="S11" s="43"/>
    </row>
    <row r="12" spans="1:19" ht="13.5" thickBot="1">
      <c r="A12" s="8" t="s">
        <v>16</v>
      </c>
      <c r="B12" s="8" t="s">
        <v>17</v>
      </c>
      <c r="C12" s="44" t="s">
        <v>17</v>
      </c>
      <c r="D12" s="44"/>
      <c r="E12" s="44"/>
      <c r="F12" s="8" t="s">
        <v>18</v>
      </c>
      <c r="G12" s="8" t="s">
        <v>19</v>
      </c>
      <c r="H12" s="8" t="s">
        <v>20</v>
      </c>
      <c r="I12" s="9" t="s">
        <v>17</v>
      </c>
      <c r="J12" s="10" t="s">
        <v>21</v>
      </c>
      <c r="K12" s="11" t="s">
        <v>22</v>
      </c>
      <c r="L12" s="9" t="s">
        <v>23</v>
      </c>
      <c r="M12" s="9" t="s">
        <v>24</v>
      </c>
      <c r="N12" s="10" t="s">
        <v>21</v>
      </c>
      <c r="O12" s="12" t="s">
        <v>22</v>
      </c>
      <c r="P12" s="10" t="s">
        <v>21</v>
      </c>
      <c r="Q12" s="11" t="s">
        <v>22</v>
      </c>
      <c r="R12" s="13" t="s">
        <v>24</v>
      </c>
      <c r="S12" s="11" t="s">
        <v>25</v>
      </c>
    </row>
    <row r="13" spans="1:19" ht="24" customHeight="1" thickBot="1">
      <c r="A13" s="14">
        <v>1</v>
      </c>
      <c r="B13" s="15">
        <v>1001</v>
      </c>
      <c r="C13" s="45" t="s">
        <v>49</v>
      </c>
      <c r="D13" s="45"/>
      <c r="E13" s="45"/>
      <c r="F13" s="33" t="s">
        <v>50</v>
      </c>
      <c r="G13" s="16">
        <v>1</v>
      </c>
      <c r="H13" s="17">
        <v>570</v>
      </c>
      <c r="I13" s="17">
        <f>G13*H13</f>
        <v>570</v>
      </c>
      <c r="J13" s="15"/>
      <c r="K13" s="17">
        <f>I13*J13/100</f>
        <v>0</v>
      </c>
      <c r="L13" s="17">
        <v>0</v>
      </c>
      <c r="M13" s="17">
        <f>I13-K13+L13</f>
        <v>570</v>
      </c>
      <c r="N13" s="15">
        <v>40</v>
      </c>
      <c r="O13" s="17">
        <f>M13*N13/100</f>
        <v>228</v>
      </c>
      <c r="P13" s="18">
        <v>18</v>
      </c>
      <c r="Q13" s="17">
        <f>M13*P13/100</f>
        <v>102.6</v>
      </c>
      <c r="R13" s="17">
        <f>(I13-K13)+O13+Q13</f>
        <v>900.6</v>
      </c>
      <c r="S13" s="19">
        <f>R13/G13</f>
        <v>900.6</v>
      </c>
    </row>
    <row r="14" spans="1:256" ht="24" customHeight="1">
      <c r="A14" s="14">
        <v>1</v>
      </c>
      <c r="B14" s="15">
        <v>1001</v>
      </c>
      <c r="C14" s="45" t="s">
        <v>49</v>
      </c>
      <c r="D14" s="45"/>
      <c r="E14" s="45"/>
      <c r="F14" s="33" t="s">
        <v>50</v>
      </c>
      <c r="G14" s="16">
        <v>1</v>
      </c>
      <c r="H14" s="17">
        <v>570</v>
      </c>
      <c r="I14" s="17">
        <f>G14*H14</f>
        <v>570</v>
      </c>
      <c r="J14" s="15"/>
      <c r="K14" s="17">
        <f>I14*J14/100</f>
        <v>0</v>
      </c>
      <c r="L14" s="17">
        <v>0</v>
      </c>
      <c r="M14" s="17">
        <f>I14-K14+L14</f>
        <v>570</v>
      </c>
      <c r="N14" s="15">
        <v>40</v>
      </c>
      <c r="O14" s="17">
        <f>M14*N14/100</f>
        <v>228</v>
      </c>
      <c r="P14" s="18">
        <v>18</v>
      </c>
      <c r="Q14" s="17">
        <f>M14*P14/100</f>
        <v>102.6</v>
      </c>
      <c r="R14" s="17">
        <f>(I14-K14)+O14+Q14</f>
        <v>900.6</v>
      </c>
      <c r="S14" s="19">
        <f>R14/G14</f>
        <v>900.6</v>
      </c>
      <c r="IV14" s="1">
        <f>SUM(A14:IU14)</f>
        <v>4902.8</v>
      </c>
    </row>
    <row r="15" ht="12.75">
      <c r="B15" s="20"/>
    </row>
    <row r="16" ht="12.75">
      <c r="B16" s="20"/>
    </row>
    <row r="17" ht="12.75">
      <c r="B17" s="20"/>
    </row>
    <row r="18" ht="12.75">
      <c r="B18" s="20"/>
    </row>
    <row r="19" ht="12.75">
      <c r="B19" s="20"/>
    </row>
    <row r="20" ht="12.75">
      <c r="B20" s="20"/>
    </row>
    <row r="21" ht="12.75">
      <c r="B21" s="20"/>
    </row>
    <row r="22" ht="12.75" customHeight="1">
      <c r="B22" s="20"/>
    </row>
    <row r="23" ht="12.75" customHeight="1">
      <c r="B23" s="20"/>
    </row>
    <row r="24" ht="16.5" customHeight="1">
      <c r="B24" s="20"/>
    </row>
    <row r="25" ht="12.75">
      <c r="B25" s="20"/>
    </row>
    <row r="26" ht="10.5" customHeight="1">
      <c r="B26" s="20"/>
    </row>
    <row r="27" ht="12.75">
      <c r="B27" s="20"/>
    </row>
    <row r="28" ht="12.75">
      <c r="B28" s="20"/>
    </row>
    <row r="29" ht="12.75">
      <c r="B29" s="20"/>
    </row>
    <row r="30" ht="12.75">
      <c r="B30" s="20"/>
    </row>
    <row r="31" ht="12.75">
      <c r="B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0" ht="12.75">
      <c r="B40" s="20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7" ht="13.5" thickBot="1"/>
    <row r="98" spans="5:19" ht="13.5" thickBot="1">
      <c r="E98" s="46" t="s">
        <v>26</v>
      </c>
      <c r="F98" s="46"/>
      <c r="G98" s="46"/>
      <c r="H98" s="46"/>
      <c r="I98" s="21">
        <f>SUM(I13:I14)</f>
        <v>1140</v>
      </c>
      <c r="J98" s="22"/>
      <c r="K98" s="21">
        <f>SUM(K13:K14)</f>
        <v>0</v>
      </c>
      <c r="L98" s="21">
        <f>SUM(L13:L14)</f>
        <v>0</v>
      </c>
      <c r="M98" s="21">
        <f>I98-K98+L98</f>
        <v>1140</v>
      </c>
      <c r="N98" s="22"/>
      <c r="O98" s="21">
        <f>SUM(O13:O14)</f>
        <v>456</v>
      </c>
      <c r="P98" s="21"/>
      <c r="Q98" s="21">
        <f>Q13</f>
        <v>102.6</v>
      </c>
      <c r="R98" s="21">
        <f>SUM(R13:R14)</f>
        <v>1801.2</v>
      </c>
      <c r="S98" s="23"/>
    </row>
    <row r="101" spans="2:4" ht="13.5" thickBot="1">
      <c r="B101" s="47" t="s">
        <v>27</v>
      </c>
      <c r="C101" s="47"/>
      <c r="D101" s="47"/>
    </row>
    <row r="102" spans="2:4" ht="13.5" thickBot="1">
      <c r="B102" s="47"/>
      <c r="C102" s="47"/>
      <c r="D102" s="47"/>
    </row>
    <row r="104" spans="2:19" ht="13.5" thickBot="1">
      <c r="B104" s="48" t="s">
        <v>28</v>
      </c>
      <c r="C104" s="48"/>
      <c r="D104" s="48"/>
      <c r="E104" s="49">
        <f>I98-K98</f>
        <v>1140</v>
      </c>
      <c r="F104" s="49"/>
      <c r="G104" s="50" t="s">
        <v>29</v>
      </c>
      <c r="H104" s="50"/>
      <c r="I104" s="50"/>
      <c r="J104" s="50"/>
      <c r="L104" s="24"/>
      <c r="M104" s="51" t="s">
        <v>30</v>
      </c>
      <c r="N104" s="51"/>
      <c r="O104" s="51"/>
      <c r="P104" s="51"/>
      <c r="Q104" s="51"/>
      <c r="R104" s="51"/>
      <c r="S104" s="25"/>
    </row>
    <row r="105" spans="2:19" ht="13.5" thickBot="1">
      <c r="B105" s="48" t="s">
        <v>31</v>
      </c>
      <c r="C105" s="48"/>
      <c r="D105" s="48"/>
      <c r="E105" s="49">
        <f>L98</f>
        <v>0</v>
      </c>
      <c r="F105" s="49"/>
      <c r="G105" s="50"/>
      <c r="H105" s="50"/>
      <c r="I105" s="50"/>
      <c r="J105" s="50"/>
      <c r="L105" s="26"/>
      <c r="M105" s="51"/>
      <c r="N105" s="51"/>
      <c r="O105" s="51"/>
      <c r="P105" s="51"/>
      <c r="Q105" s="51"/>
      <c r="R105" s="51"/>
      <c r="S105" s="27"/>
    </row>
    <row r="106" spans="2:19" ht="12.75">
      <c r="B106" s="48" t="s">
        <v>32</v>
      </c>
      <c r="C106" s="48"/>
      <c r="D106" s="48"/>
      <c r="E106" s="49">
        <f>E104+E105</f>
        <v>1140</v>
      </c>
      <c r="F106" s="49"/>
      <c r="G106" s="50" t="s">
        <v>33</v>
      </c>
      <c r="H106" s="50"/>
      <c r="I106" s="50"/>
      <c r="J106" s="50"/>
      <c r="L106" s="55" t="s">
        <v>34</v>
      </c>
      <c r="M106" s="55"/>
      <c r="N106" s="55"/>
      <c r="O106" s="52" t="s">
        <v>44</v>
      </c>
      <c r="P106" s="52"/>
      <c r="Q106" s="52"/>
      <c r="R106" s="52"/>
      <c r="S106" s="52"/>
    </row>
    <row r="107" spans="2:19" ht="12.75">
      <c r="B107" s="53" t="s">
        <v>13</v>
      </c>
      <c r="C107" s="53"/>
      <c r="D107" s="53"/>
      <c r="E107" s="49">
        <f>O98</f>
        <v>456</v>
      </c>
      <c r="F107" s="49"/>
      <c r="G107" s="54"/>
      <c r="H107" s="54"/>
      <c r="I107" s="54"/>
      <c r="J107" s="54"/>
      <c r="L107" s="55"/>
      <c r="M107" s="55"/>
      <c r="N107" s="55"/>
      <c r="O107" s="52"/>
      <c r="P107" s="52"/>
      <c r="Q107" s="52"/>
      <c r="R107" s="52"/>
      <c r="S107" s="52"/>
    </row>
    <row r="108" spans="2:19" ht="20.25">
      <c r="B108" s="56" t="s">
        <v>35</v>
      </c>
      <c r="C108" s="56"/>
      <c r="D108" s="56"/>
      <c r="E108" s="57">
        <f>Q13</f>
        <v>102.6</v>
      </c>
      <c r="F108" s="57"/>
      <c r="G108" s="58"/>
      <c r="H108" s="58"/>
      <c r="I108" s="58"/>
      <c r="J108" s="58"/>
      <c r="L108" s="59" t="s">
        <v>36</v>
      </c>
      <c r="M108" s="59"/>
      <c r="N108" s="59"/>
      <c r="O108" s="52" t="s">
        <v>45</v>
      </c>
      <c r="P108" s="52"/>
      <c r="Q108" s="52"/>
      <c r="R108" s="52"/>
      <c r="S108" s="52"/>
    </row>
    <row r="109" spans="2:19" ht="12.75">
      <c r="B109" s="53" t="s">
        <v>37</v>
      </c>
      <c r="C109" s="53"/>
      <c r="D109" s="53"/>
      <c r="E109" s="49">
        <f>E106+E107+E113</f>
        <v>1801.2</v>
      </c>
      <c r="F109" s="49"/>
      <c r="G109" s="50" t="s">
        <v>38</v>
      </c>
      <c r="H109" s="50"/>
      <c r="I109" s="50"/>
      <c r="J109" s="50"/>
      <c r="L109" s="55"/>
      <c r="M109" s="55"/>
      <c r="N109" s="55"/>
      <c r="O109" s="52" t="s">
        <v>46</v>
      </c>
      <c r="P109" s="52"/>
      <c r="Q109" s="52"/>
      <c r="R109" s="52"/>
      <c r="S109" s="52"/>
    </row>
    <row r="110" spans="12:19" ht="12.75">
      <c r="L110" s="55"/>
      <c r="M110" s="55"/>
      <c r="N110" s="55"/>
      <c r="O110" s="52"/>
      <c r="P110" s="52"/>
      <c r="Q110" s="52"/>
      <c r="R110" s="52"/>
      <c r="S110" s="52"/>
    </row>
    <row r="111" spans="2:19" ht="12.75">
      <c r="B111" s="53" t="s">
        <v>39</v>
      </c>
      <c r="C111" s="53"/>
      <c r="D111" s="53"/>
      <c r="E111" s="49">
        <f>E104*18%</f>
        <v>205.2</v>
      </c>
      <c r="F111" s="49"/>
      <c r="G111" s="50" t="s">
        <v>40</v>
      </c>
      <c r="H111" s="50"/>
      <c r="I111" s="50"/>
      <c r="J111" s="50"/>
      <c r="L111" s="55"/>
      <c r="M111" s="55"/>
      <c r="N111" s="55"/>
      <c r="O111" s="60"/>
      <c r="P111" s="60"/>
      <c r="Q111" s="60"/>
      <c r="R111" s="60"/>
      <c r="S111" s="60"/>
    </row>
    <row r="112" spans="2:19" ht="12.75">
      <c r="B112" s="53" t="s">
        <v>41</v>
      </c>
      <c r="C112" s="53"/>
      <c r="D112" s="53"/>
      <c r="E112" s="49"/>
      <c r="F112" s="49"/>
      <c r="G112" s="50" t="s">
        <v>40</v>
      </c>
      <c r="H112" s="50"/>
      <c r="I112" s="50"/>
      <c r="J112" s="50"/>
      <c r="L112" s="55"/>
      <c r="M112" s="55"/>
      <c r="N112" s="55"/>
      <c r="O112" s="60"/>
      <c r="P112" s="60"/>
      <c r="Q112" s="60"/>
      <c r="R112" s="60"/>
      <c r="S112" s="60"/>
    </row>
    <row r="113" spans="2:19" ht="12.75">
      <c r="B113" s="48" t="s">
        <v>42</v>
      </c>
      <c r="C113" s="48"/>
      <c r="D113" s="48"/>
      <c r="E113" s="49">
        <f>E111+E112</f>
        <v>205.2</v>
      </c>
      <c r="F113" s="49"/>
      <c r="G113" s="50" t="s">
        <v>40</v>
      </c>
      <c r="H113" s="50"/>
      <c r="I113" s="50"/>
      <c r="J113" s="50"/>
      <c r="L113" s="64">
        <v>195000</v>
      </c>
      <c r="M113" s="64"/>
      <c r="N113" s="64"/>
      <c r="O113" s="61">
        <v>195000</v>
      </c>
      <c r="P113" s="61"/>
      <c r="Q113" s="61"/>
      <c r="R113" s="28"/>
      <c r="S113" s="29"/>
    </row>
    <row r="114" spans="12:19" ht="12.75">
      <c r="L114" s="30"/>
      <c r="M114" s="62"/>
      <c r="N114" s="62"/>
      <c r="O114" s="61"/>
      <c r="P114" s="61"/>
      <c r="Q114" s="61"/>
      <c r="R114" s="31"/>
      <c r="S114" s="32"/>
    </row>
    <row r="115" spans="2:8" ht="12.75">
      <c r="B115" s="53" t="s">
        <v>43</v>
      </c>
      <c r="C115" s="53"/>
      <c r="D115" s="53"/>
      <c r="E115" s="53"/>
      <c r="F115" s="63">
        <f>E104+E113</f>
        <v>1345.2</v>
      </c>
      <c r="G115" s="63"/>
      <c r="H115" s="63"/>
    </row>
  </sheetData>
  <mergeCells count="58">
    <mergeCell ref="O113:Q113"/>
    <mergeCell ref="M114:N114"/>
    <mergeCell ref="O114:Q114"/>
    <mergeCell ref="B115:E115"/>
    <mergeCell ref="F115:H115"/>
    <mergeCell ref="B113:D113"/>
    <mergeCell ref="E113:F113"/>
    <mergeCell ref="G113:J113"/>
    <mergeCell ref="L113:N113"/>
    <mergeCell ref="O111:S112"/>
    <mergeCell ref="B112:D112"/>
    <mergeCell ref="E112:F112"/>
    <mergeCell ref="G112:J112"/>
    <mergeCell ref="B111:D111"/>
    <mergeCell ref="E111:F111"/>
    <mergeCell ref="G111:J111"/>
    <mergeCell ref="L111:N112"/>
    <mergeCell ref="O108:S108"/>
    <mergeCell ref="B109:D109"/>
    <mergeCell ref="E109:F109"/>
    <mergeCell ref="G109:J109"/>
    <mergeCell ref="L109:N110"/>
    <mergeCell ref="O109:S110"/>
    <mergeCell ref="B108:D108"/>
    <mergeCell ref="E108:F108"/>
    <mergeCell ref="G108:J108"/>
    <mergeCell ref="L108:N108"/>
    <mergeCell ref="O106:S107"/>
    <mergeCell ref="B107:D107"/>
    <mergeCell ref="E107:F107"/>
    <mergeCell ref="G107:J107"/>
    <mergeCell ref="B106:D106"/>
    <mergeCell ref="E106:F106"/>
    <mergeCell ref="G106:J106"/>
    <mergeCell ref="L106:N107"/>
    <mergeCell ref="M104:R105"/>
    <mergeCell ref="B105:D105"/>
    <mergeCell ref="E105:F105"/>
    <mergeCell ref="G105:J105"/>
    <mergeCell ref="B101:D102"/>
    <mergeCell ref="B104:D104"/>
    <mergeCell ref="E104:F104"/>
    <mergeCell ref="G104:J104"/>
    <mergeCell ref="C12:E12"/>
    <mergeCell ref="C13:E13"/>
    <mergeCell ref="E98:H98"/>
    <mergeCell ref="C14:E14"/>
    <mergeCell ref="O5:S8"/>
    <mergeCell ref="E8:H8"/>
    <mergeCell ref="C11:E11"/>
    <mergeCell ref="J11:K11"/>
    <mergeCell ref="N11:O11"/>
    <mergeCell ref="P11:Q11"/>
    <mergeCell ref="R11:S11"/>
    <mergeCell ref="D1:N2"/>
    <mergeCell ref="A5:C8"/>
    <mergeCell ref="E5:H6"/>
    <mergeCell ref="J5:L8"/>
  </mergeCells>
  <printOptions/>
  <pageMargins left="0" right="0" top="0.25" bottom="0.2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FullNameHere</cp:lastModifiedBy>
  <dcterms:created xsi:type="dcterms:W3CDTF">1996-10-14T23:33:28Z</dcterms:created>
  <dcterms:modified xsi:type="dcterms:W3CDTF">2011-01-23T22:23:29Z</dcterms:modified>
  <cp:category/>
  <cp:version/>
  <cp:contentType/>
  <cp:contentStatus/>
</cp:coreProperties>
</file>