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555" windowHeight="4395" activeTab="0"/>
  </bookViews>
  <sheets>
    <sheet name="Vremena" sheetId="1" r:id="rId1"/>
    <sheet name="Grafik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<sst xmlns="http://schemas.openxmlformats.org/spreadsheetml/2006/main" count="23" uniqueCount="13">
  <si>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krenuo</t>
  </si>
  <si>
    <t>rad</t>
  </si>
  <si>
    <t>dnevni odmor</t>
  </si>
  <si>
    <t>vožnja</t>
  </si>
  <si>
    <t>nedeljna vožnja</t>
  </si>
  <si>
    <t>dve ned.vožnje</t>
  </si>
  <si>
    <t>ned. pauza</t>
  </si>
  <si>
    <t>nadoknada</t>
  </si>
  <si>
    <t>posada</t>
  </si>
  <si>
    <t>dupla-Željko</t>
  </si>
  <si>
    <t>sam</t>
  </si>
  <si>
    <t>zbir n.p.</t>
  </si>
  <si>
    <t>došao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</si>
</sst>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81A]d\.\ mmmm\ yyyy"/>
    <numFmt numFmtId="173" formatCode="[$-F400]h:mm:ss\ AM/PM"/>
    <numFmt numFmtId="174" formatCode="h:mm;@"/>
    <numFmt numFmtId="175" formatCode="[$-81A]dddd\,\ d/\ mmmm\ yyyy;@"/>
    <numFmt numFmtId="176" formatCode="mm:ss.0;@"/>
    <numFmt numFmtId="177" formatCode="[h]:mm:ss;@"/>
    <numFmt numFmtId="178" formatCode="dd/mm/yy;@"/>
    <numFmt numFmtId="179" formatCode="dd/\ mm/\ yy;@"/>
    <numFmt numFmtId="180" formatCode="dd/mm/yyyy;@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ashDot"/>
      <bottom style="thin"/>
    </border>
    <border>
      <left style="thin"/>
      <right style="thin"/>
      <top style="dashDot"/>
      <bottom style="thin"/>
    </border>
    <border>
      <left>
        <color indexed="63"/>
      </left>
      <right style="thin"/>
      <top style="thin"/>
      <bottom style="dashDot"/>
    </border>
    <border>
      <left style="thin"/>
      <right style="thin"/>
      <top style="thin"/>
      <bottom style="dashDot"/>
    </border>
    <border>
      <left style="thin"/>
      <right style="thin"/>
      <top>
        <color indexed="63"/>
      </top>
      <bottom style="dashDot"/>
    </border>
    <border>
      <left style="double"/>
      <right style="double"/>
      <top style="dashDot"/>
      <bottom style="thin"/>
    </border>
    <border>
      <left style="double"/>
      <right style="double"/>
      <top style="thin"/>
      <bottom style="dashDot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ashDot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174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174" fontId="0" fillId="0" borderId="6" xfId="0" applyNumberForma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174" fontId="0" fillId="0" borderId="8" xfId="0" applyNumberForma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174" fontId="0" fillId="3" borderId="9" xfId="0" applyNumberFormat="1" applyFill="1" applyBorder="1" applyAlignment="1">
      <alignment/>
    </xf>
    <xf numFmtId="174" fontId="0" fillId="3" borderId="5" xfId="0" applyNumberFormat="1" applyFill="1" applyBorder="1" applyAlignment="1">
      <alignment/>
    </xf>
    <xf numFmtId="174" fontId="0" fillId="3" borderId="10" xfId="0" applyNumberFormat="1" applyFill="1" applyBorder="1" applyAlignment="1">
      <alignment/>
    </xf>
    <xf numFmtId="174" fontId="0" fillId="3" borderId="1" xfId="0" applyNumberFormat="1" applyFill="1" applyBorder="1" applyAlignment="1">
      <alignment/>
    </xf>
    <xf numFmtId="174" fontId="0" fillId="3" borderId="11" xfId="0" applyNumberFormat="1" applyFill="1" applyBorder="1" applyAlignment="1">
      <alignment/>
    </xf>
    <xf numFmtId="174" fontId="0" fillId="3" borderId="3" xfId="0" applyNumberFormat="1" applyFill="1" applyBorder="1" applyAlignment="1">
      <alignment/>
    </xf>
    <xf numFmtId="175" fontId="0" fillId="4" borderId="12" xfId="0" applyNumberFormat="1" applyFill="1" applyBorder="1" applyAlignment="1">
      <alignment horizontal="right" vertical="center"/>
    </xf>
    <xf numFmtId="175" fontId="0" fillId="5" borderId="12" xfId="0" applyNumberFormat="1" applyFill="1" applyBorder="1" applyAlignment="1">
      <alignment horizontal="right" vertical="center"/>
    </xf>
    <xf numFmtId="175" fontId="0" fillId="4" borderId="13" xfId="0" applyNumberForma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174" fontId="0" fillId="2" borderId="5" xfId="0" applyNumberFormat="1" applyFont="1" applyFill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2" borderId="3" xfId="0" applyNumberFormat="1" applyFont="1" applyFill="1" applyBorder="1" applyAlignment="1">
      <alignment/>
    </xf>
    <xf numFmtId="174" fontId="0" fillId="2" borderId="3" xfId="0" applyNumberFormat="1" applyFill="1" applyBorder="1" applyAlignment="1">
      <alignment/>
    </xf>
    <xf numFmtId="175" fontId="0" fillId="6" borderId="14" xfId="0" applyNumberFormat="1" applyFill="1" applyBorder="1" applyAlignment="1">
      <alignment horizontal="right" vertical="center"/>
    </xf>
    <xf numFmtId="174" fontId="0" fillId="3" borderId="15" xfId="0" applyNumberFormat="1" applyFill="1" applyBorder="1" applyAlignment="1">
      <alignment/>
    </xf>
    <xf numFmtId="174" fontId="0" fillId="3" borderId="16" xfId="0" applyNumberFormat="1" applyFill="1" applyBorder="1" applyAlignment="1">
      <alignment/>
    </xf>
    <xf numFmtId="174" fontId="0" fillId="2" borderId="17" xfId="0" applyNumberFormat="1" applyFont="1" applyFill="1" applyBorder="1" applyAlignment="1">
      <alignment/>
    </xf>
    <xf numFmtId="175" fontId="0" fillId="4" borderId="18" xfId="0" applyNumberFormat="1" applyFill="1" applyBorder="1" applyAlignment="1">
      <alignment horizontal="right" vertical="center"/>
    </xf>
    <xf numFmtId="174" fontId="0" fillId="3" borderId="19" xfId="0" applyNumberFormat="1" applyFill="1" applyBorder="1" applyAlignment="1">
      <alignment/>
    </xf>
    <xf numFmtId="174" fontId="0" fillId="3" borderId="20" xfId="0" applyNumberFormat="1" applyFill="1" applyBorder="1" applyAlignment="1">
      <alignment/>
    </xf>
    <xf numFmtId="174" fontId="0" fillId="2" borderId="20" xfId="0" applyNumberFormat="1" applyFont="1" applyFill="1" applyBorder="1" applyAlignment="1">
      <alignment/>
    </xf>
    <xf numFmtId="174" fontId="0" fillId="3" borderId="21" xfId="0" applyNumberFormat="1" applyFill="1" applyBorder="1" applyAlignment="1">
      <alignment/>
    </xf>
    <xf numFmtId="174" fontId="0" fillId="3" borderId="22" xfId="0" applyNumberFormat="1" applyFill="1" applyBorder="1" applyAlignment="1">
      <alignment/>
    </xf>
    <xf numFmtId="174" fontId="0" fillId="2" borderId="23" xfId="0" applyNumberFormat="1" applyFont="1" applyFill="1" applyBorder="1" applyAlignment="1">
      <alignment/>
    </xf>
    <xf numFmtId="175" fontId="0" fillId="4" borderId="24" xfId="0" applyNumberFormat="1" applyFill="1" applyBorder="1" applyAlignment="1">
      <alignment horizontal="right" vertical="center"/>
    </xf>
    <xf numFmtId="175" fontId="0" fillId="6" borderId="25" xfId="0" applyNumberFormat="1" applyFill="1" applyBorder="1" applyAlignment="1">
      <alignment horizontal="right" vertical="center"/>
    </xf>
    <xf numFmtId="0" fontId="0" fillId="3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175" fontId="0" fillId="4" borderId="26" xfId="0" applyNumberFormat="1" applyFill="1" applyBorder="1" applyAlignment="1">
      <alignment horizontal="right" vertical="center"/>
    </xf>
    <xf numFmtId="175" fontId="0" fillId="5" borderId="2" xfId="0" applyNumberFormat="1" applyFill="1" applyBorder="1" applyAlignment="1">
      <alignment horizontal="right" vertical="center"/>
    </xf>
    <xf numFmtId="175" fontId="0" fillId="4" borderId="2" xfId="0" applyNumberFormat="1" applyFill="1" applyBorder="1" applyAlignment="1">
      <alignment horizontal="right" vertical="center"/>
    </xf>
    <xf numFmtId="175" fontId="0" fillId="4" borderId="6" xfId="0" applyNumberFormat="1" applyFill="1" applyBorder="1" applyAlignment="1">
      <alignment horizontal="right" vertical="center"/>
    </xf>
    <xf numFmtId="175" fontId="0" fillId="6" borderId="27" xfId="0" applyNumberFormat="1" applyFill="1" applyBorder="1" applyAlignment="1">
      <alignment horizontal="right" vertical="center"/>
    </xf>
    <xf numFmtId="174" fontId="0" fillId="3" borderId="28" xfId="0" applyNumberFormat="1" applyFill="1" applyBorder="1" applyAlignment="1">
      <alignment/>
    </xf>
    <xf numFmtId="174" fontId="0" fillId="3" borderId="23" xfId="0" applyNumberFormat="1" applyFill="1" applyBorder="1" applyAlignment="1">
      <alignment/>
    </xf>
    <xf numFmtId="0" fontId="0" fillId="0" borderId="29" xfId="0" applyFill="1" applyBorder="1" applyAlignment="1">
      <alignment/>
    </xf>
    <xf numFmtId="174" fontId="0" fillId="0" borderId="29" xfId="0" applyNumberFormat="1" applyFill="1" applyBorder="1" applyAlignment="1">
      <alignment/>
    </xf>
    <xf numFmtId="0" fontId="0" fillId="3" borderId="30" xfId="0" applyFill="1" applyBorder="1" applyAlignment="1">
      <alignment horizontal="center" vertical="center"/>
    </xf>
    <xf numFmtId="175" fontId="0" fillId="4" borderId="9" xfId="0" applyNumberFormat="1" applyFill="1" applyBorder="1" applyAlignment="1">
      <alignment horizontal="right" vertical="center"/>
    </xf>
    <xf numFmtId="175" fontId="0" fillId="4" borderId="10" xfId="0" applyNumberFormat="1" applyFill="1" applyBorder="1" applyAlignment="1">
      <alignment horizontal="right" vertical="center"/>
    </xf>
    <xf numFmtId="175" fontId="0" fillId="4" borderId="19" xfId="0" applyNumberFormat="1" applyFill="1" applyBorder="1" applyAlignment="1">
      <alignment horizontal="right" vertical="center"/>
    </xf>
    <xf numFmtId="175" fontId="0" fillId="4" borderId="11" xfId="0" applyNumberFormat="1" applyFill="1" applyBorder="1" applyAlignment="1">
      <alignment horizontal="right" vertical="center"/>
    </xf>
    <xf numFmtId="175" fontId="0" fillId="4" borderId="31" xfId="0" applyNumberFormat="1" applyFill="1" applyBorder="1" applyAlignment="1">
      <alignment horizontal="right" vertical="center"/>
    </xf>
    <xf numFmtId="175" fontId="0" fillId="4" borderId="32" xfId="0" applyNumberFormat="1" applyFill="1" applyBorder="1" applyAlignment="1">
      <alignment horizontal="right" vertical="center"/>
    </xf>
    <xf numFmtId="175" fontId="0" fillId="4" borderId="33" xfId="0" applyNumberFormat="1" applyFill="1" applyBorder="1" applyAlignment="1">
      <alignment horizontal="right" vertical="center"/>
    </xf>
    <xf numFmtId="175" fontId="0" fillId="4" borderId="28" xfId="0" applyNumberFormat="1" applyFill="1" applyBorder="1" applyAlignment="1">
      <alignment horizontal="right" vertical="center"/>
    </xf>
    <xf numFmtId="175" fontId="0" fillId="4" borderId="15" xfId="0" applyNumberFormat="1" applyFill="1" applyBorder="1" applyAlignment="1">
      <alignment horizontal="right" vertical="center"/>
    </xf>
    <xf numFmtId="175" fontId="0" fillId="4" borderId="21" xfId="0" applyNumberFormat="1" applyFill="1" applyBorder="1" applyAlignment="1">
      <alignment horizontal="right" vertical="center"/>
    </xf>
    <xf numFmtId="0" fontId="0" fillId="2" borderId="34" xfId="0" applyFill="1" applyBorder="1" applyAlignment="1">
      <alignment horizontal="center"/>
    </xf>
    <xf numFmtId="177" fontId="0" fillId="3" borderId="10" xfId="0" applyNumberFormat="1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1" fillId="3" borderId="10" xfId="0" applyNumberFormat="1" applyFont="1" applyFill="1" applyBorder="1" applyAlignment="1">
      <alignment horizontal="center"/>
    </xf>
    <xf numFmtId="177" fontId="0" fillId="3" borderId="3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20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7" fontId="0" fillId="3" borderId="22" xfId="0" applyNumberFormat="1" applyFill="1" applyBorder="1" applyAlignment="1">
      <alignment/>
    </xf>
    <xf numFmtId="0" fontId="0" fillId="3" borderId="22" xfId="0" applyFill="1" applyBorder="1" applyAlignment="1">
      <alignment/>
    </xf>
    <xf numFmtId="177" fontId="0" fillId="3" borderId="9" xfId="0" applyNumberFormat="1" applyFill="1" applyBorder="1" applyAlignment="1">
      <alignment/>
    </xf>
    <xf numFmtId="0" fontId="0" fillId="0" borderId="21" xfId="0" applyFill="1" applyBorder="1" applyAlignment="1">
      <alignment/>
    </xf>
    <xf numFmtId="177" fontId="1" fillId="3" borderId="22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176" fontId="0" fillId="7" borderId="22" xfId="0" applyNumberFormat="1" applyFill="1" applyBorder="1" applyAlignment="1">
      <alignment/>
    </xf>
    <xf numFmtId="177" fontId="0" fillId="7" borderId="10" xfId="0" applyNumberFormat="1" applyFill="1" applyBorder="1" applyAlignment="1">
      <alignment/>
    </xf>
    <xf numFmtId="0" fontId="5" fillId="3" borderId="35" xfId="0" applyFont="1" applyFill="1" applyBorder="1" applyAlignment="1">
      <alignment/>
    </xf>
    <xf numFmtId="0" fontId="0" fillId="8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right"/>
    </xf>
    <xf numFmtId="0" fontId="0" fillId="8" borderId="23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49" fontId="1" fillId="8" borderId="1" xfId="0" applyNumberFormat="1" applyFont="1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8" borderId="20" xfId="0" applyFill="1" applyBorder="1" applyAlignment="1">
      <alignment horizontal="right"/>
    </xf>
    <xf numFmtId="0" fontId="0" fillId="8" borderId="1" xfId="0" applyNumberFormat="1" applyFill="1" applyBorder="1" applyAlignment="1">
      <alignment horizontal="right"/>
    </xf>
    <xf numFmtId="0" fontId="0" fillId="8" borderId="22" xfId="0" applyNumberFormat="1" applyFont="1" applyFill="1" applyBorder="1" applyAlignment="1">
      <alignment horizontal="right"/>
    </xf>
    <xf numFmtId="0" fontId="0" fillId="8" borderId="22" xfId="0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174" fontId="0" fillId="2" borderId="5" xfId="0" applyNumberFormat="1" applyFill="1" applyBorder="1" applyAlignment="1">
      <alignment/>
    </xf>
    <xf numFmtId="180" fontId="0" fillId="4" borderId="12" xfId="0" applyNumberFormat="1" applyFill="1" applyBorder="1" applyAlignment="1">
      <alignment horizontal="right" vertical="center"/>
    </xf>
    <xf numFmtId="180" fontId="0" fillId="4" borderId="24" xfId="0" applyNumberFormat="1" applyFill="1" applyBorder="1" applyAlignment="1">
      <alignment horizontal="right" vertical="center"/>
    </xf>
    <xf numFmtId="180" fontId="0" fillId="5" borderId="12" xfId="0" applyNumberForma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6" xfId="0" applyNumberFormat="1" applyFill="1" applyBorder="1" applyAlignment="1">
      <alignment horizontal="right"/>
    </xf>
    <xf numFmtId="0" fontId="0" fillId="2" borderId="17" xfId="0" applyNumberFormat="1" applyFill="1" applyBorder="1" applyAlignment="1">
      <alignment horizontal="right"/>
    </xf>
    <xf numFmtId="0" fontId="0" fillId="2" borderId="23" xfId="0" applyNumberFormat="1" applyFill="1" applyBorder="1" applyAlignment="1">
      <alignment horizontal="right"/>
    </xf>
    <xf numFmtId="49" fontId="0" fillId="2" borderId="37" xfId="0" applyNumberForma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NumberFormat="1" applyFill="1" applyBorder="1" applyAlignment="1">
      <alignment horizontal="right"/>
    </xf>
    <xf numFmtId="0" fontId="0" fillId="2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5" xfId="0" applyNumberFormat="1" applyBorder="1" applyAlignment="1">
      <alignment/>
    </xf>
    <xf numFmtId="49" fontId="0" fillId="2" borderId="16" xfId="0" applyNumberFormat="1" applyFill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4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Vreme vožnje Tadić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Vremena!$A$26:$A$39</c:f>
              <c:strCache>
                <c:ptCount val="14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40439</c:v>
                </c:pt>
                <c:pt idx="6">
                  <c:v>40440</c:v>
                </c:pt>
                <c:pt idx="7">
                  <c:v>40441</c:v>
                </c:pt>
                <c:pt idx="8">
                  <c:v>40442</c:v>
                </c:pt>
                <c:pt idx="9">
                  <c:v>40443</c:v>
                </c:pt>
                <c:pt idx="10">
                  <c:v>40444</c:v>
                </c:pt>
                <c:pt idx="11">
                  <c:v>40445</c:v>
                </c:pt>
                <c:pt idx="12">
                  <c:v>40446</c:v>
                </c:pt>
                <c:pt idx="13">
                  <c:v>40447</c:v>
                </c:pt>
              </c:strCache>
            </c:strRef>
          </c:cat>
          <c:val>
            <c:numRef>
              <c:f>Vremena!$G$26:$G$39</c:f>
              <c:numCache>
                <c:ptCount val="14"/>
                <c:pt idx="0">
                  <c:v>6.5</c:v>
                </c:pt>
                <c:pt idx="1">
                  <c:v>7.75</c:v>
                </c:pt>
                <c:pt idx="2">
                  <c:v>7.5</c:v>
                </c:pt>
                <c:pt idx="3">
                  <c:v>12.25</c:v>
                </c:pt>
                <c:pt idx="4">
                  <c:v>6.25</c:v>
                </c:pt>
                <c:pt idx="6">
                  <c:v>8.1</c:v>
                </c:pt>
                <c:pt idx="8">
                  <c:v>6.25</c:v>
                </c:pt>
                <c:pt idx="9">
                  <c:v>10.3</c:v>
                </c:pt>
                <c:pt idx="10">
                  <c:v>6.1</c:v>
                </c:pt>
                <c:pt idx="11">
                  <c:v>11.75</c:v>
                </c:pt>
                <c:pt idx="12">
                  <c:v>3.25</c:v>
                </c:pt>
              </c:numCache>
            </c:numRef>
          </c:val>
        </c:ser>
        <c:axId val="11046131"/>
        <c:axId val="32306316"/>
      </c:barChart>
      <c:catAx>
        <c:axId val="110461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/>
            </a:pPr>
          </a:p>
        </c:txPr>
        <c:crossAx val="32306316"/>
        <c:crosses val="autoZero"/>
        <c:auto val="1"/>
        <c:lblOffset val="100"/>
        <c:noMultiLvlLbl val="0"/>
      </c:catAx>
      <c:valAx>
        <c:axId val="32306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6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Vreme rada Tadić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Vremena!$A$26:$A$39</c:f>
              <c:strCache>
                <c:ptCount val="14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40439</c:v>
                </c:pt>
                <c:pt idx="6">
                  <c:v>40440</c:v>
                </c:pt>
                <c:pt idx="7">
                  <c:v>40441</c:v>
                </c:pt>
                <c:pt idx="8">
                  <c:v>40442</c:v>
                </c:pt>
                <c:pt idx="9">
                  <c:v>40443</c:v>
                </c:pt>
                <c:pt idx="10">
                  <c:v>40444</c:v>
                </c:pt>
                <c:pt idx="11">
                  <c:v>40445</c:v>
                </c:pt>
                <c:pt idx="12">
                  <c:v>40446</c:v>
                </c:pt>
                <c:pt idx="13">
                  <c:v>40447</c:v>
                </c:pt>
              </c:strCache>
            </c:strRef>
          </c:cat>
          <c:val>
            <c:numRef>
              <c:f>Vremena!$E$26:$E$39</c:f>
              <c:numCache>
                <c:ptCount val="14"/>
                <c:pt idx="0">
                  <c:v>0.43402777777777785</c:v>
                </c:pt>
                <c:pt idx="1">
                  <c:v>0.5694444444444444</c:v>
                </c:pt>
                <c:pt idx="2">
                  <c:v>0.46874999999999994</c:v>
                </c:pt>
                <c:pt idx="3">
                  <c:v>0.6597222222222222</c:v>
                </c:pt>
                <c:pt idx="4">
                  <c:v>0.4548611111111111</c:v>
                </c:pt>
                <c:pt idx="5">
                  <c:v>0</c:v>
                </c:pt>
                <c:pt idx="6">
                  <c:v>0.5486111111111112</c:v>
                </c:pt>
                <c:pt idx="7">
                  <c:v>0</c:v>
                </c:pt>
                <c:pt idx="8">
                  <c:v>0.4270833333333333</c:v>
                </c:pt>
                <c:pt idx="9">
                  <c:v>0.5625</c:v>
                </c:pt>
                <c:pt idx="10">
                  <c:v>0.4965277777777778</c:v>
                </c:pt>
                <c:pt idx="11">
                  <c:v>0.6631944444444444</c:v>
                </c:pt>
                <c:pt idx="12">
                  <c:v>0.6666666666666667</c:v>
                </c:pt>
                <c:pt idx="13">
                  <c:v>0</c:v>
                </c:pt>
              </c:numCache>
            </c:numRef>
          </c:val>
        </c:ser>
        <c:axId val="22321389"/>
        <c:axId val="66674774"/>
      </c:barChart>
      <c:catAx>
        <c:axId val="22321389"/>
        <c:scaling>
          <c:orientation val="minMax"/>
        </c:scaling>
        <c:axPos val="b"/>
        <c:delete val="0"/>
        <c:numFmt formatCode="dd/\ mm/\ yy;@" sourceLinked="0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/>
            </a:pPr>
          </a:p>
        </c:txPr>
        <c:crossAx val="66674774"/>
        <c:crosses val="autoZero"/>
        <c:auto val="1"/>
        <c:lblOffset val="100"/>
        <c:noMultiLvlLbl val="0"/>
      </c:catAx>
      <c:valAx>
        <c:axId val="6667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21389"/>
        <c:crossesAt val="1"/>
        <c:crossBetween val="between"/>
        <c:dispUnits/>
        <c:majorUnit val="0.108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9525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19050"/>
        <a:ext cx="91535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142875</xdr:rowOff>
    </xdr:from>
    <xdr:to>
      <xdr:col>15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0" y="3219450"/>
        <a:ext cx="91440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N140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15" width="13.28125" style="0" customWidth="1"/>
    <col min="16" max="37" width="5.7109375" style="0" customWidth="1"/>
  </cols>
  <sheetData>
    <row r="1" spans="1:40" ht="14.25" thickBot="1" thickTop="1">
      <c r="A1" s="101"/>
      <c r="B1" s="78" t="s">
        <v>8</v>
      </c>
      <c r="C1" s="67" t="s">
        <v>0</v>
      </c>
      <c r="D1" s="24" t="s">
        <v>12</v>
      </c>
      <c r="E1" s="23" t="s">
        <v>1</v>
      </c>
      <c r="F1" s="23" t="s">
        <v>2</v>
      </c>
      <c r="G1" s="102" t="s">
        <v>3</v>
      </c>
      <c r="H1" s="38" t="s">
        <v>4</v>
      </c>
      <c r="I1" s="38" t="s">
        <v>5</v>
      </c>
      <c r="J1" s="24" t="s">
        <v>6</v>
      </c>
      <c r="K1" s="24" t="s">
        <v>11</v>
      </c>
      <c r="L1" s="24" t="s">
        <v>7</v>
      </c>
      <c r="M1" s="21"/>
      <c r="N1" s="21"/>
      <c r="O1" s="2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3"/>
      <c r="AL1" s="3"/>
      <c r="AM1" s="3"/>
      <c r="AN1" s="3"/>
    </row>
    <row r="2" spans="1:40" ht="15" customHeight="1" thickTop="1">
      <c r="A2" s="58">
        <f aca="true" t="shared" si="0" ref="A2:A12">A3-1</f>
        <v>40410</v>
      </c>
      <c r="B2" s="72"/>
      <c r="C2" s="28"/>
      <c r="D2" s="29"/>
      <c r="E2" s="39">
        <f aca="true" t="shared" si="1" ref="E2:E12">D2-C2</f>
        <v>0</v>
      </c>
      <c r="F2" s="40"/>
      <c r="G2" s="103"/>
      <c r="H2" s="129"/>
      <c r="I2" s="119"/>
      <c r="J2" s="81"/>
      <c r="K2" s="25"/>
      <c r="L2" s="2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>
      <c r="A3" s="59">
        <f t="shared" si="0"/>
        <v>40411</v>
      </c>
      <c r="B3" s="73"/>
      <c r="C3" s="28"/>
      <c r="D3" s="29"/>
      <c r="E3" s="39">
        <f t="shared" si="1"/>
        <v>0</v>
      </c>
      <c r="F3" s="113">
        <f aca="true" t="shared" si="2" ref="F3:F25">TIME(23,0,0)-D3+C4+TIME(1,0,0)</f>
        <v>1</v>
      </c>
      <c r="G3" s="103"/>
      <c r="H3" s="127"/>
      <c r="I3" s="118"/>
      <c r="J3" s="80"/>
      <c r="K3" s="26"/>
      <c r="L3" s="26"/>
      <c r="M3" s="3"/>
      <c r="N3" s="3"/>
      <c r="O3" s="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" customHeight="1">
      <c r="A4" s="62">
        <f t="shared" si="0"/>
        <v>40412</v>
      </c>
      <c r="B4" s="74"/>
      <c r="C4" s="63"/>
      <c r="D4" s="64"/>
      <c r="E4" s="53">
        <f t="shared" si="1"/>
        <v>0</v>
      </c>
      <c r="F4" s="113">
        <f t="shared" si="2"/>
        <v>1</v>
      </c>
      <c r="G4" s="104"/>
      <c r="H4" s="128"/>
      <c r="I4" s="118"/>
      <c r="J4" s="89"/>
      <c r="K4" s="90"/>
      <c r="L4" s="90"/>
      <c r="M4" s="65"/>
      <c r="N4" s="65"/>
      <c r="O4" s="6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" customHeight="1">
      <c r="A5" s="61">
        <f t="shared" si="0"/>
        <v>40413</v>
      </c>
      <c r="B5" s="72"/>
      <c r="C5" s="28"/>
      <c r="D5" s="29"/>
      <c r="E5" s="39">
        <f t="shared" si="1"/>
        <v>0</v>
      </c>
      <c r="F5" s="113">
        <f t="shared" si="2"/>
        <v>1</v>
      </c>
      <c r="G5" s="103"/>
      <c r="H5" s="126"/>
      <c r="I5" s="118"/>
      <c r="J5" s="81"/>
      <c r="K5" s="25"/>
      <c r="L5" s="25"/>
      <c r="M5" s="3"/>
      <c r="N5" s="3"/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customHeight="1">
      <c r="A6" s="60">
        <f t="shared" si="0"/>
        <v>40414</v>
      </c>
      <c r="B6" s="72"/>
      <c r="C6" s="28"/>
      <c r="D6" s="29"/>
      <c r="E6" s="39">
        <f t="shared" si="1"/>
        <v>0</v>
      </c>
      <c r="F6" s="113">
        <f t="shared" si="2"/>
        <v>1</v>
      </c>
      <c r="G6" s="103"/>
      <c r="H6" s="127"/>
      <c r="I6" s="118"/>
      <c r="J6" s="80"/>
      <c r="K6" s="26"/>
      <c r="L6" s="26"/>
      <c r="M6" s="3"/>
      <c r="N6" s="3"/>
      <c r="O6" s="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customHeight="1">
      <c r="A7" s="60">
        <f t="shared" si="0"/>
        <v>40415</v>
      </c>
      <c r="B7" s="72"/>
      <c r="C7" s="28"/>
      <c r="D7" s="29"/>
      <c r="E7" s="39">
        <f t="shared" si="1"/>
        <v>0</v>
      </c>
      <c r="F7" s="113">
        <f t="shared" si="2"/>
        <v>1</v>
      </c>
      <c r="G7" s="103"/>
      <c r="H7" s="127"/>
      <c r="I7" s="118"/>
      <c r="J7" s="80"/>
      <c r="K7" s="26"/>
      <c r="L7" s="2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customHeight="1">
      <c r="A8" s="60">
        <f t="shared" si="0"/>
        <v>40416</v>
      </c>
      <c r="B8" s="68"/>
      <c r="C8" s="28"/>
      <c r="D8" s="29"/>
      <c r="E8" s="39">
        <f t="shared" si="1"/>
        <v>0</v>
      </c>
      <c r="F8" s="113">
        <f t="shared" si="2"/>
        <v>1</v>
      </c>
      <c r="G8" s="103"/>
      <c r="H8" s="127"/>
      <c r="I8" s="26"/>
      <c r="J8" s="80"/>
      <c r="K8" s="26"/>
      <c r="L8" s="2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customHeight="1">
      <c r="A9" s="60">
        <f t="shared" si="0"/>
        <v>40417</v>
      </c>
      <c r="B9" s="68"/>
      <c r="C9" s="28"/>
      <c r="D9" s="29"/>
      <c r="E9" s="39">
        <f t="shared" si="1"/>
        <v>0</v>
      </c>
      <c r="F9" s="113">
        <f t="shared" si="2"/>
        <v>1</v>
      </c>
      <c r="G9" s="103"/>
      <c r="H9" s="127"/>
      <c r="I9" s="117"/>
      <c r="J9" s="80"/>
      <c r="K9" s="26"/>
      <c r="L9" s="3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3"/>
      <c r="AM9" s="3"/>
      <c r="AN9" s="3"/>
    </row>
    <row r="10" spans="1:39" ht="15" customHeight="1">
      <c r="A10" s="59">
        <f t="shared" si="0"/>
        <v>40418</v>
      </c>
      <c r="B10" s="68"/>
      <c r="C10" s="28"/>
      <c r="D10" s="29"/>
      <c r="E10" s="39">
        <f t="shared" si="1"/>
        <v>0</v>
      </c>
      <c r="F10" s="113">
        <f t="shared" si="2"/>
        <v>1</v>
      </c>
      <c r="G10" s="103"/>
      <c r="H10" s="127"/>
      <c r="I10" s="118"/>
      <c r="J10" s="80"/>
      <c r="K10" s="26"/>
      <c r="L10" s="26"/>
      <c r="M10" s="3"/>
      <c r="N10" s="3"/>
      <c r="O10" s="3"/>
      <c r="P10" s="3"/>
      <c r="Q10" s="6"/>
      <c r="R10" s="6"/>
      <c r="S10" s="7"/>
      <c r="T10" s="7"/>
      <c r="U10" s="8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5" customHeight="1">
      <c r="A11" s="62">
        <f t="shared" si="0"/>
        <v>40419</v>
      </c>
      <c r="B11" s="75"/>
      <c r="C11" s="63"/>
      <c r="D11" s="64"/>
      <c r="E11" s="53">
        <f t="shared" si="1"/>
        <v>0</v>
      </c>
      <c r="F11" s="113">
        <f t="shared" si="2"/>
        <v>1</v>
      </c>
      <c r="G11" s="104"/>
      <c r="H11" s="128"/>
      <c r="I11" s="118"/>
      <c r="J11" s="89"/>
      <c r="K11" s="90"/>
      <c r="L11" s="90"/>
      <c r="M11" s="65"/>
      <c r="N11" s="65"/>
      <c r="O11" s="66"/>
      <c r="P11" s="10"/>
      <c r="Q11" s="10"/>
      <c r="R11" s="10"/>
      <c r="S11" s="10"/>
      <c r="T11" s="10"/>
      <c r="U11" s="10"/>
      <c r="V11" s="9"/>
      <c r="W11" s="9"/>
      <c r="X11" s="10"/>
      <c r="Y11" s="9"/>
      <c r="Z11" s="10"/>
      <c r="AA11" s="10"/>
      <c r="AB11" s="10"/>
      <c r="AC11" s="10"/>
      <c r="AD11" s="9"/>
      <c r="AE11" s="10"/>
      <c r="AF11" s="10"/>
      <c r="AG11" s="10"/>
      <c r="AH11" s="10"/>
      <c r="AI11" s="10"/>
      <c r="AJ11" s="10"/>
      <c r="AK11" s="9"/>
      <c r="AL11" s="3"/>
      <c r="AM11" s="3"/>
    </row>
    <row r="12" spans="1:39" ht="15" customHeight="1">
      <c r="A12" s="61">
        <f t="shared" si="0"/>
        <v>40420</v>
      </c>
      <c r="B12" s="68"/>
      <c r="C12" s="28"/>
      <c r="D12" s="29"/>
      <c r="E12" s="39">
        <f t="shared" si="1"/>
        <v>0</v>
      </c>
      <c r="F12" s="113">
        <f t="shared" si="2"/>
        <v>1</v>
      </c>
      <c r="G12" s="103"/>
      <c r="H12" s="123">
        <f>G13+G14+G15+G16+G17+G18</f>
        <v>0</v>
      </c>
      <c r="I12" s="118"/>
      <c r="J12" s="81"/>
      <c r="K12" s="25"/>
      <c r="L12" s="25"/>
      <c r="P12" s="10"/>
      <c r="Q12" s="10"/>
      <c r="R12" s="10"/>
      <c r="S12" s="10"/>
      <c r="T12" s="10"/>
      <c r="U12" s="10"/>
      <c r="V12" s="9"/>
      <c r="W12" s="9"/>
      <c r="X12" s="10"/>
      <c r="Y12" s="9"/>
      <c r="Z12" s="10"/>
      <c r="AA12" s="10"/>
      <c r="AB12" s="10"/>
      <c r="AC12" s="10"/>
      <c r="AD12" s="9"/>
      <c r="AE12" s="10"/>
      <c r="AF12" s="10"/>
      <c r="AG12" s="10"/>
      <c r="AH12" s="10"/>
      <c r="AI12" s="10"/>
      <c r="AJ12" s="10"/>
      <c r="AK12" s="9"/>
      <c r="AL12" s="3"/>
      <c r="AM12" s="3"/>
    </row>
    <row r="13" spans="1:39" ht="15" customHeight="1">
      <c r="A13" s="47">
        <f>A14-1</f>
        <v>40421</v>
      </c>
      <c r="B13" s="68"/>
      <c r="C13" s="28"/>
      <c r="D13" s="29"/>
      <c r="E13" s="39">
        <f>D13-C13</f>
        <v>0</v>
      </c>
      <c r="F13" s="113">
        <f t="shared" si="2"/>
        <v>1</v>
      </c>
      <c r="G13" s="103"/>
      <c r="H13" s="124"/>
      <c r="I13" s="118"/>
      <c r="J13" s="80"/>
      <c r="K13" s="26"/>
      <c r="L13" s="26"/>
      <c r="M13" s="84"/>
      <c r="N13" s="19"/>
      <c r="O13" s="2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3"/>
      <c r="AM13" s="3"/>
    </row>
    <row r="14" spans="1:39" ht="15" customHeight="1">
      <c r="A14" s="114">
        <v>40422</v>
      </c>
      <c r="B14" s="69"/>
      <c r="C14" s="30"/>
      <c r="D14" s="31"/>
      <c r="E14" s="39">
        <f aca="true" t="shared" si="3" ref="E14:E77">D14-C14</f>
        <v>0</v>
      </c>
      <c r="F14" s="113">
        <f t="shared" si="2"/>
        <v>1</v>
      </c>
      <c r="G14" s="105"/>
      <c r="H14" s="124"/>
      <c r="I14" s="118"/>
      <c r="J14" s="79"/>
      <c r="K14" s="26"/>
      <c r="L14" s="26"/>
      <c r="M14" s="85"/>
      <c r="N14" s="1"/>
      <c r="O14" s="1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  <c r="AL14" s="3"/>
      <c r="AM14" s="3"/>
    </row>
    <row r="15" spans="1:39" ht="15" customHeight="1">
      <c r="A15" s="34">
        <f>A14+1</f>
        <v>40423</v>
      </c>
      <c r="B15" s="69"/>
      <c r="C15" s="30"/>
      <c r="D15" s="31"/>
      <c r="E15" s="39">
        <f t="shared" si="3"/>
        <v>0</v>
      </c>
      <c r="F15" s="113">
        <f t="shared" si="2"/>
        <v>1</v>
      </c>
      <c r="G15" s="105"/>
      <c r="H15" s="124"/>
      <c r="I15" s="56"/>
      <c r="J15" s="79"/>
      <c r="K15" s="26"/>
      <c r="L15" s="26"/>
      <c r="M15" s="85"/>
      <c r="N15" s="1"/>
      <c r="O15" s="1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5" customHeight="1">
      <c r="A16" s="34">
        <f aca="true" t="shared" si="4" ref="A16:A79">A15+1</f>
        <v>40424</v>
      </c>
      <c r="B16" s="69"/>
      <c r="C16" s="30"/>
      <c r="D16" s="31"/>
      <c r="E16" s="39">
        <f t="shared" si="3"/>
        <v>0</v>
      </c>
      <c r="F16" s="113">
        <f t="shared" si="2"/>
        <v>1</v>
      </c>
      <c r="G16" s="105"/>
      <c r="H16" s="124"/>
      <c r="I16" s="131">
        <f>H12+H19</f>
        <v>0</v>
      </c>
      <c r="J16" s="79"/>
      <c r="K16" s="26"/>
      <c r="L16" s="26"/>
      <c r="M16" s="85"/>
      <c r="N16" s="1"/>
      <c r="O16" s="1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5" customHeight="1">
      <c r="A17" s="35">
        <f t="shared" si="4"/>
        <v>40425</v>
      </c>
      <c r="B17" s="69"/>
      <c r="C17" s="30"/>
      <c r="D17" s="31"/>
      <c r="E17" s="39">
        <f t="shared" si="3"/>
        <v>0</v>
      </c>
      <c r="F17" s="113">
        <f t="shared" si="2"/>
        <v>1</v>
      </c>
      <c r="G17" s="106"/>
      <c r="H17" s="124"/>
      <c r="I17" s="132"/>
      <c r="J17" s="82"/>
      <c r="K17" s="37"/>
      <c r="L17" s="37"/>
      <c r="M17" s="86"/>
      <c r="N17" s="12"/>
      <c r="O17" s="1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3"/>
      <c r="AL17" s="3"/>
      <c r="AM17" s="3"/>
    </row>
    <row r="18" spans="1:39" ht="15" customHeight="1">
      <c r="A18" s="43">
        <f t="shared" si="4"/>
        <v>40426</v>
      </c>
      <c r="B18" s="76"/>
      <c r="C18" s="44"/>
      <c r="D18" s="45"/>
      <c r="E18" s="46">
        <f t="shared" si="3"/>
        <v>0</v>
      </c>
      <c r="F18" s="113">
        <f t="shared" si="2"/>
        <v>1</v>
      </c>
      <c r="G18" s="107"/>
      <c r="H18" s="125"/>
      <c r="I18" s="132"/>
      <c r="J18" s="89"/>
      <c r="K18" s="90"/>
      <c r="L18" s="90"/>
      <c r="M18" s="92"/>
      <c r="N18" s="1"/>
      <c r="O18" s="1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>
      <c r="A19" s="54">
        <f t="shared" si="4"/>
        <v>40427</v>
      </c>
      <c r="B19" s="70"/>
      <c r="C19" s="48"/>
      <c r="D19" s="49"/>
      <c r="E19" s="50">
        <f t="shared" si="3"/>
        <v>0</v>
      </c>
      <c r="F19" s="113">
        <f t="shared" si="2"/>
        <v>1</v>
      </c>
      <c r="G19" s="108"/>
      <c r="H19" s="120">
        <f>G19+G20+G21+G22+G23+G24+G25</f>
        <v>0</v>
      </c>
      <c r="I19" s="132"/>
      <c r="J19" s="91"/>
      <c r="K19" s="25"/>
      <c r="L19" s="25"/>
      <c r="M19" s="84"/>
      <c r="N19" s="1"/>
      <c r="O19" s="1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5" customHeight="1">
      <c r="A20" s="34">
        <f t="shared" si="4"/>
        <v>40428</v>
      </c>
      <c r="B20" s="69"/>
      <c r="C20" s="30"/>
      <c r="D20" s="31"/>
      <c r="E20" s="39">
        <f t="shared" si="3"/>
        <v>0</v>
      </c>
      <c r="F20" s="113">
        <f t="shared" si="2"/>
        <v>1</v>
      </c>
      <c r="G20" s="105"/>
      <c r="H20" s="121"/>
      <c r="I20" s="132"/>
      <c r="J20" s="79"/>
      <c r="K20" s="26"/>
      <c r="L20" s="26"/>
      <c r="M20" s="85"/>
      <c r="N20" s="1"/>
      <c r="O20" s="1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5" customHeight="1">
      <c r="A21" s="34">
        <f t="shared" si="4"/>
        <v>40429</v>
      </c>
      <c r="B21" s="69"/>
      <c r="C21" s="30"/>
      <c r="D21" s="31"/>
      <c r="E21" s="39">
        <f t="shared" si="3"/>
        <v>0</v>
      </c>
      <c r="F21" s="113">
        <f t="shared" si="2"/>
        <v>1</v>
      </c>
      <c r="G21" s="105"/>
      <c r="H21" s="121"/>
      <c r="I21" s="133"/>
      <c r="J21" s="79"/>
      <c r="K21" s="26"/>
      <c r="L21" s="26"/>
      <c r="M21" s="85"/>
      <c r="N21" s="1"/>
      <c r="O21" s="1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5" customHeight="1">
      <c r="A22" s="34">
        <f t="shared" si="4"/>
        <v>40430</v>
      </c>
      <c r="B22" s="69"/>
      <c r="C22" s="30"/>
      <c r="D22" s="31"/>
      <c r="E22" s="39">
        <f t="shared" si="3"/>
        <v>0</v>
      </c>
      <c r="F22" s="113">
        <f t="shared" si="2"/>
        <v>1</v>
      </c>
      <c r="G22" s="109"/>
      <c r="H22" s="121"/>
      <c r="I22" s="56"/>
      <c r="J22" s="79"/>
      <c r="K22" s="26"/>
      <c r="L22" s="26"/>
      <c r="M22" s="85"/>
      <c r="N22" s="1"/>
      <c r="O22" s="1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5" customHeight="1">
      <c r="A23" s="34">
        <f t="shared" si="4"/>
        <v>40431</v>
      </c>
      <c r="B23" s="69"/>
      <c r="C23" s="30"/>
      <c r="D23" s="31"/>
      <c r="E23" s="39">
        <f t="shared" si="3"/>
        <v>0</v>
      </c>
      <c r="F23" s="113">
        <f t="shared" si="2"/>
        <v>1</v>
      </c>
      <c r="G23" s="105"/>
      <c r="H23" s="121"/>
      <c r="I23" s="134">
        <f>H19+H26</f>
        <v>48.35</v>
      </c>
      <c r="J23" s="79"/>
      <c r="K23" s="26"/>
      <c r="L23" s="26"/>
      <c r="M23" s="85"/>
      <c r="N23" s="1"/>
      <c r="O23" s="1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5" customHeight="1">
      <c r="A24" s="35">
        <f t="shared" si="4"/>
        <v>40432</v>
      </c>
      <c r="B24" s="69"/>
      <c r="C24" s="30"/>
      <c r="D24" s="31"/>
      <c r="E24" s="39">
        <f t="shared" si="3"/>
        <v>0</v>
      </c>
      <c r="F24" s="113">
        <f t="shared" si="2"/>
        <v>1</v>
      </c>
      <c r="G24" s="105"/>
      <c r="H24" s="121"/>
      <c r="I24" s="135"/>
      <c r="J24" s="79"/>
      <c r="K24" s="26"/>
      <c r="L24" s="26"/>
      <c r="M24" s="85"/>
      <c r="N24" s="1"/>
      <c r="O24" s="1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5" customHeight="1">
      <c r="A25" s="55">
        <f t="shared" si="4"/>
        <v>40433</v>
      </c>
      <c r="B25" s="77"/>
      <c r="C25" s="51"/>
      <c r="D25" s="52"/>
      <c r="E25" s="53">
        <f t="shared" si="3"/>
        <v>0</v>
      </c>
      <c r="F25" s="113">
        <f t="shared" si="2"/>
        <v>1.2743055555555556</v>
      </c>
      <c r="G25" s="110"/>
      <c r="H25" s="122"/>
      <c r="I25" s="135"/>
      <c r="J25" s="93"/>
      <c r="K25" s="94"/>
      <c r="L25" s="94"/>
      <c r="M25" s="95"/>
      <c r="N25" s="12"/>
      <c r="O25" s="1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  <c r="AL25" s="3"/>
      <c r="AM25" s="3"/>
    </row>
    <row r="26" spans="1:39" ht="15" customHeight="1">
      <c r="A26" s="54">
        <f t="shared" si="4"/>
        <v>40434</v>
      </c>
      <c r="B26" s="70" t="s">
        <v>10</v>
      </c>
      <c r="C26" s="48">
        <v>0.2743055555555555</v>
      </c>
      <c r="D26" s="49">
        <v>0.7083333333333334</v>
      </c>
      <c r="E26" s="50">
        <f>D26-C26</f>
        <v>0.43402777777777785</v>
      </c>
      <c r="F26" s="113">
        <f>TIME(23,0,0)-D26+C27+TIME(1,0,0)</f>
        <v>0.6458333333333334</v>
      </c>
      <c r="G26" s="103">
        <v>6.5</v>
      </c>
      <c r="H26" s="120">
        <f>G26+G27+G28+G29+G30+G31+G32</f>
        <v>48.35</v>
      </c>
      <c r="I26" s="135"/>
      <c r="J26" s="91"/>
      <c r="K26" s="25"/>
      <c r="L26" s="25"/>
      <c r="M26" s="84"/>
      <c r="N26" s="1"/>
      <c r="O26" s="1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5" customHeight="1">
      <c r="A27" s="34">
        <f t="shared" si="4"/>
        <v>40435</v>
      </c>
      <c r="B27" s="69" t="s">
        <v>10</v>
      </c>
      <c r="C27" s="30">
        <v>0.3541666666666667</v>
      </c>
      <c r="D27" s="31">
        <v>0.9236111111111112</v>
      </c>
      <c r="E27" s="39">
        <f t="shared" si="3"/>
        <v>0.5694444444444444</v>
      </c>
      <c r="F27" s="113">
        <f>TIME(23,0,0)-D27+C28+TIME(1,0,0)</f>
        <v>0.3715277777777778</v>
      </c>
      <c r="G27" s="105">
        <v>7.75</v>
      </c>
      <c r="H27" s="121"/>
      <c r="I27" s="135"/>
      <c r="J27" s="79"/>
      <c r="K27" s="26"/>
      <c r="L27" s="26"/>
      <c r="M27" s="87"/>
      <c r="N27" s="1"/>
      <c r="O27" s="1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5" customHeight="1">
      <c r="A28" s="34">
        <f t="shared" si="4"/>
        <v>40436</v>
      </c>
      <c r="B28" s="69" t="s">
        <v>10</v>
      </c>
      <c r="C28" s="30">
        <v>0.2951388888888889</v>
      </c>
      <c r="D28" s="31">
        <v>0.7638888888888888</v>
      </c>
      <c r="E28" s="39">
        <f t="shared" si="3"/>
        <v>0.46874999999999994</v>
      </c>
      <c r="F28" s="113">
        <f aca="true" t="shared" si="5" ref="F28:F90">TIME(23,0,0)-D28+C29+TIME(1,0,0)</f>
        <v>0.5486111111111112</v>
      </c>
      <c r="G28" s="105">
        <v>7.5</v>
      </c>
      <c r="H28" s="121"/>
      <c r="I28" s="136"/>
      <c r="J28" s="79"/>
      <c r="K28" s="26"/>
      <c r="L28" s="26"/>
      <c r="M28" s="85"/>
      <c r="N28" s="1"/>
      <c r="O28" s="1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5" customHeight="1">
      <c r="A29" s="34">
        <f t="shared" si="4"/>
        <v>40437</v>
      </c>
      <c r="B29" s="69" t="s">
        <v>10</v>
      </c>
      <c r="C29" s="30">
        <v>0.3125</v>
      </c>
      <c r="D29" s="31">
        <v>0.9722222222222222</v>
      </c>
      <c r="E29" s="39">
        <f t="shared" si="3"/>
        <v>0.6597222222222222</v>
      </c>
      <c r="F29" s="113">
        <f t="shared" si="5"/>
        <v>0.41319444444444453</v>
      </c>
      <c r="G29" s="105">
        <v>12.25</v>
      </c>
      <c r="H29" s="121"/>
      <c r="I29" s="56"/>
      <c r="J29" s="79"/>
      <c r="K29" s="26"/>
      <c r="L29" s="26"/>
      <c r="M29" s="85"/>
      <c r="N29" s="1"/>
      <c r="O29" s="1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5" customHeight="1">
      <c r="A30" s="34">
        <f t="shared" si="4"/>
        <v>40438</v>
      </c>
      <c r="B30" s="69" t="s">
        <v>10</v>
      </c>
      <c r="C30" s="30">
        <v>0.3854166666666667</v>
      </c>
      <c r="D30" s="31">
        <v>0.8402777777777778</v>
      </c>
      <c r="E30" s="39">
        <f t="shared" si="3"/>
        <v>0.4548611111111111</v>
      </c>
      <c r="F30" s="113">
        <f t="shared" si="5"/>
        <v>0.15972222222222224</v>
      </c>
      <c r="G30" s="105">
        <v>6.25</v>
      </c>
      <c r="H30" s="121"/>
      <c r="I30" s="131">
        <f>H26+H33</f>
        <v>86</v>
      </c>
      <c r="J30" s="79"/>
      <c r="K30" s="26"/>
      <c r="L30" s="26"/>
      <c r="M30" s="85"/>
      <c r="N30" s="1"/>
      <c r="O30" s="1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" customHeight="1">
      <c r="A31" s="35">
        <f t="shared" si="4"/>
        <v>40439</v>
      </c>
      <c r="B31" s="69"/>
      <c r="C31" s="30"/>
      <c r="D31" s="31"/>
      <c r="E31" s="39">
        <f t="shared" si="3"/>
        <v>0</v>
      </c>
      <c r="F31" s="113">
        <f t="shared" si="5"/>
        <v>1.2222222222222223</v>
      </c>
      <c r="G31" s="105"/>
      <c r="H31" s="121"/>
      <c r="I31" s="132"/>
      <c r="J31" s="100">
        <f>TIME(23,59,59)-D30+C32+TIME(23,59,59)</f>
        <v>1.3819212962962961</v>
      </c>
      <c r="K31" s="80"/>
      <c r="L31" s="26"/>
      <c r="M31" s="85"/>
      <c r="N31" s="1"/>
      <c r="O31" s="1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5" customHeight="1">
      <c r="A32" s="55">
        <f t="shared" si="4"/>
        <v>40440</v>
      </c>
      <c r="B32" s="77" t="s">
        <v>10</v>
      </c>
      <c r="C32" s="51">
        <v>0.2222222222222222</v>
      </c>
      <c r="D32" s="52">
        <v>0.7708333333333334</v>
      </c>
      <c r="E32" s="53">
        <f t="shared" si="3"/>
        <v>0.5486111111111112</v>
      </c>
      <c r="F32" s="113">
        <f t="shared" si="5"/>
        <v>0.22916666666666666</v>
      </c>
      <c r="G32" s="111">
        <v>8.1</v>
      </c>
      <c r="H32" s="122"/>
      <c r="I32" s="132"/>
      <c r="J32" s="89"/>
      <c r="K32" s="90"/>
      <c r="L32" s="90"/>
      <c r="M32" s="92"/>
      <c r="N32" s="1"/>
      <c r="O32" s="1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5" customHeight="1">
      <c r="A33" s="54">
        <f t="shared" si="4"/>
        <v>40441</v>
      </c>
      <c r="B33" s="70"/>
      <c r="C33" s="48"/>
      <c r="D33" s="49"/>
      <c r="E33" s="50">
        <f t="shared" si="3"/>
        <v>0</v>
      </c>
      <c r="F33" s="113">
        <f t="shared" si="5"/>
        <v>1.4270833333333335</v>
      </c>
      <c r="G33" s="108"/>
      <c r="H33" s="120">
        <f>G33+G34+G35+G36+G37+G38+G39</f>
        <v>37.65</v>
      </c>
      <c r="I33" s="132"/>
      <c r="J33" s="91">
        <f>TIME(23,59,59)+C34</f>
        <v>1.4270717592592592</v>
      </c>
      <c r="K33" s="25"/>
      <c r="L33" s="25"/>
      <c r="M33" s="84"/>
      <c r="N33" s="1"/>
      <c r="O33" s="1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7" ht="15" customHeight="1">
      <c r="A34" s="34">
        <f t="shared" si="4"/>
        <v>40442</v>
      </c>
      <c r="B34" s="69" t="s">
        <v>10</v>
      </c>
      <c r="C34" s="30">
        <v>0.4270833333333333</v>
      </c>
      <c r="D34" s="31">
        <v>0.8541666666666666</v>
      </c>
      <c r="E34" s="39">
        <f t="shared" si="3"/>
        <v>0.4270833333333333</v>
      </c>
      <c r="F34" s="113">
        <f t="shared" si="5"/>
        <v>0.3958333333333334</v>
      </c>
      <c r="G34" s="105">
        <v>6.25</v>
      </c>
      <c r="H34" s="121"/>
      <c r="I34" s="132"/>
      <c r="J34" s="79"/>
      <c r="K34" s="26"/>
      <c r="L34" s="26"/>
      <c r="M34" s="88"/>
      <c r="N34" s="11"/>
      <c r="O34" s="1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" customHeight="1">
      <c r="A35" s="34">
        <f t="shared" si="4"/>
        <v>40443</v>
      </c>
      <c r="B35" s="69" t="s">
        <v>10</v>
      </c>
      <c r="C35" s="30">
        <v>0.25</v>
      </c>
      <c r="D35" s="31">
        <v>0.8125</v>
      </c>
      <c r="E35" s="39">
        <f t="shared" si="3"/>
        <v>0.5625</v>
      </c>
      <c r="F35" s="113">
        <f t="shared" si="5"/>
        <v>0.5243055555555556</v>
      </c>
      <c r="G35" s="105">
        <v>10.3</v>
      </c>
      <c r="H35" s="121"/>
      <c r="I35" s="133"/>
      <c r="J35" s="79"/>
      <c r="K35" s="26"/>
      <c r="L35" s="26"/>
      <c r="M35" s="88"/>
      <c r="N35" s="11"/>
      <c r="O35" s="1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" customHeight="1">
      <c r="A36" s="34">
        <f t="shared" si="4"/>
        <v>40444</v>
      </c>
      <c r="B36" s="69" t="s">
        <v>10</v>
      </c>
      <c r="C36" s="30">
        <v>0.3368055555555556</v>
      </c>
      <c r="D36" s="31">
        <v>0.8333333333333334</v>
      </c>
      <c r="E36" s="39">
        <f t="shared" si="3"/>
        <v>0.4965277777777778</v>
      </c>
      <c r="F36" s="113">
        <f t="shared" si="5"/>
        <v>0.42708333333333337</v>
      </c>
      <c r="G36" s="105">
        <v>6.1</v>
      </c>
      <c r="H36" s="121"/>
      <c r="I36" s="56"/>
      <c r="J36" s="79"/>
      <c r="K36" s="26"/>
      <c r="L36" s="26"/>
      <c r="M36" s="88"/>
      <c r="N36" s="11"/>
      <c r="O36" s="1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" customHeight="1">
      <c r="A37" s="34">
        <f t="shared" si="4"/>
        <v>40445</v>
      </c>
      <c r="B37" s="69" t="s">
        <v>10</v>
      </c>
      <c r="C37" s="30">
        <v>0.2604166666666667</v>
      </c>
      <c r="D37" s="31">
        <v>0.9236111111111112</v>
      </c>
      <c r="E37" s="39">
        <f>D37-C37</f>
        <v>0.6631944444444444</v>
      </c>
      <c r="F37" s="113">
        <f t="shared" si="5"/>
        <v>0.3680555555555556</v>
      </c>
      <c r="G37" s="105">
        <v>11.75</v>
      </c>
      <c r="H37" s="121"/>
      <c r="I37" s="131">
        <f>H33+H40</f>
        <v>46.15</v>
      </c>
      <c r="J37" s="79"/>
      <c r="K37" s="26"/>
      <c r="L37" s="26"/>
      <c r="M37" s="88"/>
      <c r="N37" s="11"/>
      <c r="O37" s="1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 customHeight="1">
      <c r="A38" s="35">
        <f t="shared" si="4"/>
        <v>40446</v>
      </c>
      <c r="B38" s="69" t="s">
        <v>9</v>
      </c>
      <c r="C38" s="30">
        <v>0.2916666666666667</v>
      </c>
      <c r="D38" s="31">
        <v>0.9583333333333334</v>
      </c>
      <c r="E38" s="39">
        <f t="shared" si="3"/>
        <v>0.6666666666666667</v>
      </c>
      <c r="F38" s="113">
        <f t="shared" si="5"/>
        <v>0.041666666666666664</v>
      </c>
      <c r="G38" s="105">
        <v>3.25</v>
      </c>
      <c r="H38" s="121"/>
      <c r="I38" s="132"/>
      <c r="J38" s="79"/>
      <c r="K38" s="26"/>
      <c r="L38" s="26"/>
      <c r="M38" s="88"/>
      <c r="N38" s="11"/>
      <c r="O38" s="1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" customHeight="1">
      <c r="A39" s="55">
        <f t="shared" si="4"/>
        <v>40447</v>
      </c>
      <c r="B39" s="77"/>
      <c r="C39" s="51"/>
      <c r="D39" s="52"/>
      <c r="E39" s="53">
        <f t="shared" si="3"/>
        <v>0</v>
      </c>
      <c r="F39" s="113">
        <f t="shared" si="5"/>
        <v>1.2916666666666667</v>
      </c>
      <c r="G39" s="111"/>
      <c r="H39" s="122"/>
      <c r="I39" s="132"/>
      <c r="J39" s="89">
        <f>TIME(23,59,59)-D38+TIME(23,59,59)</f>
        <v>1.0416435185185184</v>
      </c>
      <c r="K39" s="89">
        <f>J33+J39</f>
        <v>2.4687152777777777</v>
      </c>
      <c r="L39" s="99">
        <f>K39-TIME(45,0,0)</f>
        <v>1.5937152777777777</v>
      </c>
      <c r="M39" s="97"/>
      <c r="N39" s="11"/>
      <c r="O39" s="1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" customHeight="1">
      <c r="A40" s="54">
        <f t="shared" si="4"/>
        <v>40448</v>
      </c>
      <c r="B40" s="70" t="s">
        <v>10</v>
      </c>
      <c r="C40" s="48">
        <v>0.2916666666666667</v>
      </c>
      <c r="D40" s="49">
        <v>0.875</v>
      </c>
      <c r="E40" s="50">
        <f t="shared" si="3"/>
        <v>0.5833333333333333</v>
      </c>
      <c r="F40" s="113">
        <f t="shared" si="5"/>
        <v>0.41666666666666674</v>
      </c>
      <c r="G40" s="108">
        <v>8.5</v>
      </c>
      <c r="H40" s="120">
        <f>G40+G41+G42+G43+G44+G45+G46</f>
        <v>8.5</v>
      </c>
      <c r="I40" s="132"/>
      <c r="J40" s="91"/>
      <c r="K40" s="25"/>
      <c r="L40" s="25"/>
      <c r="M40" s="96"/>
      <c r="N40" s="11"/>
      <c r="O40" s="1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" customHeight="1">
      <c r="A41" s="34">
        <f t="shared" si="4"/>
        <v>40449</v>
      </c>
      <c r="B41" s="69"/>
      <c r="C41" s="30">
        <v>0.2916666666666667</v>
      </c>
      <c r="D41" s="31">
        <v>0.041666666666666664</v>
      </c>
      <c r="E41" s="39">
        <f>D41+TIME(23,59,59)-C41</f>
        <v>0.7499884259259257</v>
      </c>
      <c r="F41" s="113">
        <f t="shared" si="5"/>
        <v>0.9583333333333334</v>
      </c>
      <c r="G41" s="105"/>
      <c r="H41" s="121"/>
      <c r="I41" s="132"/>
      <c r="J41" s="79"/>
      <c r="K41" s="26"/>
      <c r="L41" s="26"/>
      <c r="M41" s="88"/>
      <c r="N41" s="11"/>
      <c r="O41" s="1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" customHeight="1">
      <c r="A42" s="34">
        <f t="shared" si="4"/>
        <v>40450</v>
      </c>
      <c r="B42" s="69"/>
      <c r="C42" s="30"/>
      <c r="D42" s="31"/>
      <c r="E42" s="39">
        <f t="shared" si="3"/>
        <v>0</v>
      </c>
      <c r="F42" s="113">
        <f t="shared" si="5"/>
        <v>1</v>
      </c>
      <c r="G42" s="105"/>
      <c r="H42" s="121"/>
      <c r="I42" s="133"/>
      <c r="J42" s="79"/>
      <c r="K42" s="26"/>
      <c r="L42" s="26"/>
      <c r="M42" s="88"/>
      <c r="N42" s="11"/>
      <c r="O42" s="1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" customHeight="1">
      <c r="A43" s="34">
        <f t="shared" si="4"/>
        <v>40451</v>
      </c>
      <c r="B43" s="69"/>
      <c r="C43" s="30"/>
      <c r="D43" s="31"/>
      <c r="E43" s="39">
        <f t="shared" si="3"/>
        <v>0</v>
      </c>
      <c r="F43" s="113">
        <f t="shared" si="5"/>
        <v>1</v>
      </c>
      <c r="G43" s="105"/>
      <c r="H43" s="121"/>
      <c r="I43" s="56"/>
      <c r="J43" s="79"/>
      <c r="K43" s="26"/>
      <c r="L43" s="26"/>
      <c r="M43" s="88"/>
      <c r="N43" s="11"/>
      <c r="O43" s="1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" customHeight="1">
      <c r="A44" s="114">
        <f t="shared" si="4"/>
        <v>40452</v>
      </c>
      <c r="B44" s="69"/>
      <c r="C44" s="30"/>
      <c r="D44" s="31"/>
      <c r="E44" s="39">
        <f t="shared" si="3"/>
        <v>0</v>
      </c>
      <c r="F44" s="113">
        <f t="shared" si="5"/>
        <v>1</v>
      </c>
      <c r="G44" s="105"/>
      <c r="H44" s="121"/>
      <c r="I44" s="131">
        <f>H40+H47</f>
        <v>8.5</v>
      </c>
      <c r="J44" s="79"/>
      <c r="K44" s="26"/>
      <c r="L44" s="26"/>
      <c r="M44" s="88"/>
      <c r="N44" s="11"/>
      <c r="O44" s="1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customHeight="1">
      <c r="A45" s="35">
        <f t="shared" si="4"/>
        <v>40453</v>
      </c>
      <c r="B45" s="69"/>
      <c r="C45" s="30"/>
      <c r="D45" s="31"/>
      <c r="E45" s="39">
        <f t="shared" si="3"/>
        <v>0</v>
      </c>
      <c r="F45" s="113">
        <f t="shared" si="5"/>
        <v>1</v>
      </c>
      <c r="G45" s="105"/>
      <c r="H45" s="121"/>
      <c r="I45" s="132"/>
      <c r="J45" s="79"/>
      <c r="K45" s="26"/>
      <c r="L45" s="26"/>
      <c r="M45" s="88"/>
      <c r="N45" s="11"/>
      <c r="O45" s="1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customHeight="1">
      <c r="A46" s="55">
        <f t="shared" si="4"/>
        <v>40454</v>
      </c>
      <c r="B46" s="77"/>
      <c r="C46" s="51"/>
      <c r="D46" s="52"/>
      <c r="E46" s="53">
        <f t="shared" si="3"/>
        <v>0</v>
      </c>
      <c r="F46" s="113">
        <f t="shared" si="5"/>
        <v>1</v>
      </c>
      <c r="G46" s="111"/>
      <c r="H46" s="122"/>
      <c r="I46" s="132"/>
      <c r="J46" s="89"/>
      <c r="K46" s="90"/>
      <c r="L46" s="90"/>
      <c r="M46" s="97"/>
      <c r="N46" s="11"/>
      <c r="O46" s="1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customHeight="1">
      <c r="A47" s="54">
        <f t="shared" si="4"/>
        <v>40455</v>
      </c>
      <c r="B47" s="70"/>
      <c r="C47" s="48"/>
      <c r="D47" s="49"/>
      <c r="E47" s="50">
        <f t="shared" si="3"/>
        <v>0</v>
      </c>
      <c r="F47" s="113">
        <f t="shared" si="5"/>
        <v>1</v>
      </c>
      <c r="G47" s="108"/>
      <c r="H47" s="120">
        <f>G47+G48+G49+G50+G51+G52+G53</f>
        <v>0</v>
      </c>
      <c r="I47" s="132"/>
      <c r="J47" s="91"/>
      <c r="K47" s="25"/>
      <c r="L47" s="25"/>
      <c r="M47" s="96"/>
      <c r="N47" s="11"/>
      <c r="O47" s="1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customHeight="1">
      <c r="A48" s="34">
        <f t="shared" si="4"/>
        <v>40456</v>
      </c>
      <c r="B48" s="69"/>
      <c r="C48" s="30"/>
      <c r="D48" s="31"/>
      <c r="E48" s="39">
        <f t="shared" si="3"/>
        <v>0</v>
      </c>
      <c r="F48" s="113">
        <f t="shared" si="5"/>
        <v>1</v>
      </c>
      <c r="G48" s="105"/>
      <c r="H48" s="121"/>
      <c r="I48" s="132"/>
      <c r="J48" s="79"/>
      <c r="K48" s="26"/>
      <c r="L48" s="26"/>
      <c r="M48" s="88"/>
      <c r="N48" s="11"/>
      <c r="O48" s="1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customHeight="1">
      <c r="A49" s="34">
        <f t="shared" si="4"/>
        <v>40457</v>
      </c>
      <c r="B49" s="69"/>
      <c r="C49" s="30"/>
      <c r="D49" s="31"/>
      <c r="E49" s="39">
        <f t="shared" si="3"/>
        <v>0</v>
      </c>
      <c r="F49" s="113">
        <f t="shared" si="5"/>
        <v>1</v>
      </c>
      <c r="G49" s="105"/>
      <c r="H49" s="121"/>
      <c r="I49" s="133"/>
      <c r="J49" s="79"/>
      <c r="K49" s="26"/>
      <c r="L49" s="26"/>
      <c r="M49" s="88"/>
      <c r="N49" s="11"/>
      <c r="O49" s="1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5" customHeight="1">
      <c r="A50" s="34">
        <f t="shared" si="4"/>
        <v>40458</v>
      </c>
      <c r="B50" s="69"/>
      <c r="C50" s="30"/>
      <c r="D50" s="31"/>
      <c r="E50" s="39">
        <f t="shared" si="3"/>
        <v>0</v>
      </c>
      <c r="F50" s="113">
        <f t="shared" si="5"/>
        <v>1</v>
      </c>
      <c r="G50" s="105"/>
      <c r="H50" s="121"/>
      <c r="I50" s="56"/>
      <c r="J50" s="79"/>
      <c r="K50" s="26"/>
      <c r="L50" s="26"/>
      <c r="M50" s="88"/>
      <c r="N50" s="11"/>
      <c r="O50" s="1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5" customHeight="1">
      <c r="A51" s="34">
        <f t="shared" si="4"/>
        <v>40459</v>
      </c>
      <c r="B51" s="69"/>
      <c r="C51" s="30"/>
      <c r="D51" s="31"/>
      <c r="E51" s="39">
        <f t="shared" si="3"/>
        <v>0</v>
      </c>
      <c r="F51" s="113">
        <f t="shared" si="5"/>
        <v>1</v>
      </c>
      <c r="G51" s="105"/>
      <c r="H51" s="121"/>
      <c r="I51" s="131">
        <f>H47+H54</f>
        <v>0</v>
      </c>
      <c r="J51" s="79"/>
      <c r="K51" s="26"/>
      <c r="L51" s="26"/>
      <c r="M51" s="88"/>
      <c r="N51" s="11"/>
      <c r="O51" s="1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" customHeight="1">
      <c r="A52" s="35">
        <f t="shared" si="4"/>
        <v>40460</v>
      </c>
      <c r="B52" s="69"/>
      <c r="C52" s="30"/>
      <c r="D52" s="31"/>
      <c r="E52" s="39">
        <f t="shared" si="3"/>
        <v>0</v>
      </c>
      <c r="F52" s="113">
        <f t="shared" si="5"/>
        <v>1</v>
      </c>
      <c r="G52" s="105"/>
      <c r="H52" s="121"/>
      <c r="I52" s="132"/>
      <c r="J52" s="79"/>
      <c r="K52" s="26"/>
      <c r="L52" s="26"/>
      <c r="M52" s="88"/>
      <c r="N52" s="11"/>
      <c r="O52" s="1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" customHeight="1">
      <c r="A53" s="55">
        <f t="shared" si="4"/>
        <v>40461</v>
      </c>
      <c r="B53" s="77"/>
      <c r="C53" s="51"/>
      <c r="D53" s="52"/>
      <c r="E53" s="53">
        <f t="shared" si="3"/>
        <v>0</v>
      </c>
      <c r="F53" s="113">
        <f t="shared" si="5"/>
        <v>1</v>
      </c>
      <c r="G53" s="111"/>
      <c r="H53" s="122"/>
      <c r="I53" s="132"/>
      <c r="J53" s="89"/>
      <c r="K53" s="90"/>
      <c r="L53" s="90"/>
      <c r="M53" s="97"/>
      <c r="N53" s="11"/>
      <c r="O53" s="1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" customHeight="1">
      <c r="A54" s="54">
        <f t="shared" si="4"/>
        <v>40462</v>
      </c>
      <c r="B54" s="70"/>
      <c r="C54" s="48"/>
      <c r="D54" s="49"/>
      <c r="E54" s="50">
        <f t="shared" si="3"/>
        <v>0</v>
      </c>
      <c r="F54" s="113">
        <f t="shared" si="5"/>
        <v>1</v>
      </c>
      <c r="G54" s="103"/>
      <c r="H54" s="120">
        <f>G54+G55+G56+G57+G58+G59+G60</f>
        <v>0</v>
      </c>
      <c r="I54" s="132"/>
      <c r="J54" s="91"/>
      <c r="K54" s="25"/>
      <c r="L54" s="25"/>
      <c r="M54" s="96"/>
      <c r="N54" s="11"/>
      <c r="O54" s="16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5" customHeight="1">
      <c r="A55" s="34">
        <f t="shared" si="4"/>
        <v>40463</v>
      </c>
      <c r="B55" s="69"/>
      <c r="C55" s="30"/>
      <c r="D55" s="31"/>
      <c r="E55" s="39">
        <f t="shared" si="3"/>
        <v>0</v>
      </c>
      <c r="F55" s="113">
        <f t="shared" si="5"/>
        <v>1</v>
      </c>
      <c r="G55" s="105"/>
      <c r="H55" s="121"/>
      <c r="I55" s="132"/>
      <c r="J55" s="79"/>
      <c r="K55" s="26"/>
      <c r="L55" s="26"/>
      <c r="M55" s="88"/>
      <c r="N55" s="11"/>
      <c r="O55" s="1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" customHeight="1">
      <c r="A56" s="34">
        <f t="shared" si="4"/>
        <v>40464</v>
      </c>
      <c r="B56" s="69"/>
      <c r="C56" s="30"/>
      <c r="D56" s="31"/>
      <c r="E56" s="39">
        <f t="shared" si="3"/>
        <v>0</v>
      </c>
      <c r="F56" s="113">
        <f t="shared" si="5"/>
        <v>1</v>
      </c>
      <c r="G56" s="105"/>
      <c r="H56" s="121"/>
      <c r="I56" s="133"/>
      <c r="J56" s="79"/>
      <c r="K56" s="26"/>
      <c r="L56" s="26"/>
      <c r="M56" s="88"/>
      <c r="N56" s="11"/>
      <c r="O56" s="16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" customHeight="1">
      <c r="A57" s="34">
        <f t="shared" si="4"/>
        <v>40465</v>
      </c>
      <c r="B57" s="69"/>
      <c r="C57" s="30"/>
      <c r="D57" s="31"/>
      <c r="E57" s="39">
        <f t="shared" si="3"/>
        <v>0</v>
      </c>
      <c r="F57" s="113">
        <f t="shared" si="5"/>
        <v>1</v>
      </c>
      <c r="G57" s="105"/>
      <c r="H57" s="121"/>
      <c r="I57" s="56"/>
      <c r="J57" s="79"/>
      <c r="K57" s="26"/>
      <c r="L57" s="26"/>
      <c r="M57" s="88"/>
      <c r="N57" s="11"/>
      <c r="O57" s="1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" customHeight="1">
      <c r="A58" s="34">
        <f t="shared" si="4"/>
        <v>40466</v>
      </c>
      <c r="B58" s="69"/>
      <c r="C58" s="30"/>
      <c r="D58" s="31"/>
      <c r="E58" s="39">
        <f t="shared" si="3"/>
        <v>0</v>
      </c>
      <c r="F58" s="113">
        <f t="shared" si="5"/>
        <v>1</v>
      </c>
      <c r="G58" s="105"/>
      <c r="H58" s="121"/>
      <c r="I58" s="131">
        <f>H54+H61</f>
        <v>0</v>
      </c>
      <c r="J58" s="79"/>
      <c r="K58" s="26"/>
      <c r="L58" s="26"/>
      <c r="M58" s="88"/>
      <c r="N58" s="11"/>
      <c r="O58" s="1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" customHeight="1">
      <c r="A59" s="35">
        <f t="shared" si="4"/>
        <v>40467</v>
      </c>
      <c r="B59" s="69"/>
      <c r="C59" s="30"/>
      <c r="D59" s="31"/>
      <c r="E59" s="39">
        <f t="shared" si="3"/>
        <v>0</v>
      </c>
      <c r="F59" s="113">
        <f t="shared" si="5"/>
        <v>1</v>
      </c>
      <c r="G59" s="105"/>
      <c r="H59" s="121"/>
      <c r="I59" s="132"/>
      <c r="J59" s="79"/>
      <c r="K59" s="26"/>
      <c r="L59" s="26"/>
      <c r="M59" s="88"/>
      <c r="N59" s="11"/>
      <c r="O59" s="1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" customHeight="1">
      <c r="A60" s="55">
        <f t="shared" si="4"/>
        <v>40468</v>
      </c>
      <c r="B60" s="77"/>
      <c r="C60" s="51"/>
      <c r="D60" s="52"/>
      <c r="E60" s="53">
        <f t="shared" si="3"/>
        <v>0</v>
      </c>
      <c r="F60" s="113">
        <f t="shared" si="5"/>
        <v>1</v>
      </c>
      <c r="G60" s="111"/>
      <c r="H60" s="122"/>
      <c r="I60" s="132"/>
      <c r="J60" s="89"/>
      <c r="K60" s="90"/>
      <c r="L60" s="90"/>
      <c r="M60" s="97"/>
      <c r="N60" s="11"/>
      <c r="O60" s="1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" customHeight="1">
      <c r="A61" s="54">
        <f t="shared" si="4"/>
        <v>40469</v>
      </c>
      <c r="B61" s="70"/>
      <c r="C61" s="48"/>
      <c r="D61" s="49"/>
      <c r="E61" s="50">
        <f t="shared" si="3"/>
        <v>0</v>
      </c>
      <c r="F61" s="113">
        <f t="shared" si="5"/>
        <v>1</v>
      </c>
      <c r="G61" s="108"/>
      <c r="H61" s="120">
        <f>G61+G62+G63+G64+G65+G66+G67</f>
        <v>0</v>
      </c>
      <c r="I61" s="132"/>
      <c r="J61" s="91"/>
      <c r="K61" s="25"/>
      <c r="L61" s="25"/>
      <c r="M61" s="96"/>
      <c r="N61" s="11"/>
      <c r="O61" s="1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5" customHeight="1">
      <c r="A62" s="34">
        <f t="shared" si="4"/>
        <v>40470</v>
      </c>
      <c r="B62" s="69"/>
      <c r="C62" s="30"/>
      <c r="D62" s="31"/>
      <c r="E62" s="39">
        <f t="shared" si="3"/>
        <v>0</v>
      </c>
      <c r="F62" s="113">
        <f t="shared" si="5"/>
        <v>1</v>
      </c>
      <c r="G62" s="105"/>
      <c r="H62" s="121"/>
      <c r="I62" s="132"/>
      <c r="J62" s="79"/>
      <c r="K62" s="26"/>
      <c r="L62" s="26"/>
      <c r="M62" s="88"/>
      <c r="N62" s="11"/>
      <c r="O62" s="1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5" customHeight="1">
      <c r="A63" s="34">
        <f t="shared" si="4"/>
        <v>40471</v>
      </c>
      <c r="B63" s="69"/>
      <c r="C63" s="30"/>
      <c r="D63" s="31"/>
      <c r="E63" s="39">
        <f t="shared" si="3"/>
        <v>0</v>
      </c>
      <c r="F63" s="113">
        <f t="shared" si="5"/>
        <v>1</v>
      </c>
      <c r="G63" s="105"/>
      <c r="H63" s="121"/>
      <c r="I63" s="133"/>
      <c r="J63" s="79"/>
      <c r="K63" s="26"/>
      <c r="L63" s="26"/>
      <c r="M63" s="88"/>
      <c r="N63" s="11"/>
      <c r="O63" s="1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5" customHeight="1">
      <c r="A64" s="34">
        <f t="shared" si="4"/>
        <v>40472</v>
      </c>
      <c r="B64" s="69"/>
      <c r="C64" s="30"/>
      <c r="D64" s="31"/>
      <c r="E64" s="39">
        <f t="shared" si="3"/>
        <v>0</v>
      </c>
      <c r="F64" s="113">
        <f t="shared" si="5"/>
        <v>1</v>
      </c>
      <c r="G64" s="105"/>
      <c r="H64" s="121"/>
      <c r="I64" s="56"/>
      <c r="J64" s="79"/>
      <c r="K64" s="26"/>
      <c r="L64" s="26"/>
      <c r="M64" s="88"/>
      <c r="N64" s="11"/>
      <c r="O64" s="1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5" customHeight="1">
      <c r="A65" s="34">
        <f t="shared" si="4"/>
        <v>40473</v>
      </c>
      <c r="B65" s="69"/>
      <c r="C65" s="30"/>
      <c r="D65" s="31"/>
      <c r="E65" s="39">
        <f t="shared" si="3"/>
        <v>0</v>
      </c>
      <c r="F65" s="113">
        <f t="shared" si="5"/>
        <v>1</v>
      </c>
      <c r="G65" s="105"/>
      <c r="H65" s="121"/>
      <c r="I65" s="131">
        <f>H61+H68</f>
        <v>0</v>
      </c>
      <c r="J65" s="79"/>
      <c r="K65" s="26"/>
      <c r="L65" s="26"/>
      <c r="M65" s="88"/>
      <c r="N65" s="11"/>
      <c r="O65" s="1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5" customHeight="1">
      <c r="A66" s="35">
        <f t="shared" si="4"/>
        <v>40474</v>
      </c>
      <c r="B66" s="69"/>
      <c r="C66" s="30"/>
      <c r="D66" s="31"/>
      <c r="E66" s="39">
        <f t="shared" si="3"/>
        <v>0</v>
      </c>
      <c r="F66" s="113">
        <f t="shared" si="5"/>
        <v>1</v>
      </c>
      <c r="G66" s="105"/>
      <c r="H66" s="121"/>
      <c r="I66" s="132"/>
      <c r="J66" s="79"/>
      <c r="K66" s="26"/>
      <c r="L66" s="26"/>
      <c r="M66" s="88"/>
      <c r="N66" s="11"/>
      <c r="O66" s="1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5" customHeight="1">
      <c r="A67" s="55">
        <f t="shared" si="4"/>
        <v>40475</v>
      </c>
      <c r="B67" s="77"/>
      <c r="C67" s="51"/>
      <c r="D67" s="52"/>
      <c r="E67" s="53">
        <f t="shared" si="3"/>
        <v>0</v>
      </c>
      <c r="F67" s="113">
        <f t="shared" si="5"/>
        <v>1</v>
      </c>
      <c r="G67" s="111"/>
      <c r="H67" s="122"/>
      <c r="I67" s="132"/>
      <c r="J67" s="89"/>
      <c r="K67" s="90"/>
      <c r="L67" s="90"/>
      <c r="M67" s="97"/>
      <c r="N67" s="11"/>
      <c r="O67" s="16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5" customHeight="1">
      <c r="A68" s="54">
        <f t="shared" si="4"/>
        <v>40476</v>
      </c>
      <c r="B68" s="70"/>
      <c r="C68" s="48"/>
      <c r="D68" s="49"/>
      <c r="E68" s="50">
        <f t="shared" si="3"/>
        <v>0</v>
      </c>
      <c r="F68" s="113">
        <f t="shared" si="5"/>
        <v>1</v>
      </c>
      <c r="G68" s="103"/>
      <c r="H68" s="120">
        <f>G68+G69+G70+G71+G72+G73+G74</f>
        <v>0</v>
      </c>
      <c r="I68" s="132"/>
      <c r="J68" s="91"/>
      <c r="K68" s="25"/>
      <c r="L68" s="25"/>
      <c r="M68" s="96"/>
      <c r="N68" s="11"/>
      <c r="O68" s="16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5" customHeight="1">
      <c r="A69" s="34">
        <f t="shared" si="4"/>
        <v>40477</v>
      </c>
      <c r="B69" s="69"/>
      <c r="C69" s="30"/>
      <c r="D69" s="31"/>
      <c r="E69" s="39">
        <f t="shared" si="3"/>
        <v>0</v>
      </c>
      <c r="F69" s="113">
        <f t="shared" si="5"/>
        <v>1</v>
      </c>
      <c r="G69" s="105"/>
      <c r="H69" s="121"/>
      <c r="I69" s="132"/>
      <c r="J69" s="79"/>
      <c r="K69" s="26"/>
      <c r="L69" s="26"/>
      <c r="M69" s="88"/>
      <c r="N69" s="11"/>
      <c r="O69" s="16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5" customHeight="1">
      <c r="A70" s="34">
        <f t="shared" si="4"/>
        <v>40478</v>
      </c>
      <c r="B70" s="69"/>
      <c r="C70" s="30"/>
      <c r="D70" s="31"/>
      <c r="E70" s="39">
        <f t="shared" si="3"/>
        <v>0</v>
      </c>
      <c r="F70" s="113">
        <f t="shared" si="5"/>
        <v>1</v>
      </c>
      <c r="G70" s="105"/>
      <c r="H70" s="121"/>
      <c r="I70" s="133"/>
      <c r="J70" s="79"/>
      <c r="K70" s="26"/>
      <c r="L70" s="26"/>
      <c r="M70" s="88"/>
      <c r="N70" s="11"/>
      <c r="O70" s="16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5" customHeight="1">
      <c r="A71" s="34">
        <f t="shared" si="4"/>
        <v>40479</v>
      </c>
      <c r="B71" s="69"/>
      <c r="C71" s="30"/>
      <c r="D71" s="31"/>
      <c r="E71" s="39">
        <f t="shared" si="3"/>
        <v>0</v>
      </c>
      <c r="F71" s="113">
        <f t="shared" si="5"/>
        <v>1</v>
      </c>
      <c r="G71" s="105"/>
      <c r="H71" s="121"/>
      <c r="I71" s="56"/>
      <c r="J71" s="79"/>
      <c r="K71" s="26"/>
      <c r="L71" s="26"/>
      <c r="M71" s="88"/>
      <c r="N71" s="11"/>
      <c r="O71" s="16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5" customHeight="1">
      <c r="A72" s="34">
        <f t="shared" si="4"/>
        <v>40480</v>
      </c>
      <c r="B72" s="69"/>
      <c r="C72" s="30"/>
      <c r="D72" s="31"/>
      <c r="E72" s="39">
        <f t="shared" si="3"/>
        <v>0</v>
      </c>
      <c r="F72" s="113">
        <f t="shared" si="5"/>
        <v>1</v>
      </c>
      <c r="G72" s="105"/>
      <c r="H72" s="121"/>
      <c r="I72" s="131">
        <f>H68+H75</f>
        <v>0</v>
      </c>
      <c r="J72" s="79"/>
      <c r="K72" s="26"/>
      <c r="L72" s="26"/>
      <c r="M72" s="88"/>
      <c r="N72" s="11"/>
      <c r="O72" s="1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5" customHeight="1">
      <c r="A73" s="35">
        <f t="shared" si="4"/>
        <v>40481</v>
      </c>
      <c r="B73" s="69"/>
      <c r="C73" s="30"/>
      <c r="D73" s="31"/>
      <c r="E73" s="39">
        <f t="shared" si="3"/>
        <v>0</v>
      </c>
      <c r="F73" s="113">
        <f t="shared" si="5"/>
        <v>1</v>
      </c>
      <c r="G73" s="105"/>
      <c r="H73" s="121"/>
      <c r="I73" s="132"/>
      <c r="J73" s="79"/>
      <c r="K73" s="26"/>
      <c r="L73" s="26"/>
      <c r="M73" s="88"/>
      <c r="N73" s="11"/>
      <c r="O73" s="16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5" customHeight="1">
      <c r="A74" s="55">
        <f t="shared" si="4"/>
        <v>40482</v>
      </c>
      <c r="B74" s="77"/>
      <c r="C74" s="51"/>
      <c r="D74" s="52"/>
      <c r="E74" s="53">
        <f t="shared" si="3"/>
        <v>0</v>
      </c>
      <c r="F74" s="113">
        <f t="shared" si="5"/>
        <v>1</v>
      </c>
      <c r="G74" s="111"/>
      <c r="H74" s="122"/>
      <c r="I74" s="132"/>
      <c r="J74" s="89"/>
      <c r="K74" s="90"/>
      <c r="L74" s="90"/>
      <c r="M74" s="97"/>
      <c r="N74" s="11"/>
      <c r="O74" s="16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5" customHeight="1">
      <c r="A75" s="115">
        <f t="shared" si="4"/>
        <v>40483</v>
      </c>
      <c r="B75" s="70"/>
      <c r="C75" s="48"/>
      <c r="D75" s="49"/>
      <c r="E75" s="50">
        <f t="shared" si="3"/>
        <v>0</v>
      </c>
      <c r="F75" s="113">
        <f t="shared" si="5"/>
        <v>1</v>
      </c>
      <c r="G75" s="103"/>
      <c r="H75" s="120">
        <f>G75+G76+G77+G78+G79+G80+G81</f>
        <v>0</v>
      </c>
      <c r="I75" s="132"/>
      <c r="J75" s="91"/>
      <c r="K75" s="25"/>
      <c r="L75" s="25"/>
      <c r="M75" s="96"/>
      <c r="N75" s="11"/>
      <c r="O75" s="16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5" customHeight="1">
      <c r="A76" s="34">
        <f t="shared" si="4"/>
        <v>40484</v>
      </c>
      <c r="B76" s="69"/>
      <c r="C76" s="30"/>
      <c r="D76" s="31"/>
      <c r="E76" s="39">
        <f t="shared" si="3"/>
        <v>0</v>
      </c>
      <c r="F76" s="113">
        <f t="shared" si="5"/>
        <v>1</v>
      </c>
      <c r="G76" s="105"/>
      <c r="H76" s="121"/>
      <c r="I76" s="132"/>
      <c r="J76" s="79"/>
      <c r="K76" s="26"/>
      <c r="L76" s="26"/>
      <c r="M76" s="88"/>
      <c r="N76" s="11"/>
      <c r="O76" s="16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5" customHeight="1">
      <c r="A77" s="34">
        <f t="shared" si="4"/>
        <v>40485</v>
      </c>
      <c r="B77" s="69"/>
      <c r="C77" s="30"/>
      <c r="D77" s="31"/>
      <c r="E77" s="39">
        <f t="shared" si="3"/>
        <v>0</v>
      </c>
      <c r="F77" s="113">
        <f t="shared" si="5"/>
        <v>1</v>
      </c>
      <c r="G77" s="105"/>
      <c r="H77" s="121"/>
      <c r="I77" s="133"/>
      <c r="J77" s="79"/>
      <c r="K77" s="26"/>
      <c r="L77" s="26"/>
      <c r="M77" s="88"/>
      <c r="N77" s="11"/>
      <c r="O77" s="1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5" customHeight="1">
      <c r="A78" s="34">
        <f t="shared" si="4"/>
        <v>40486</v>
      </c>
      <c r="B78" s="69"/>
      <c r="C78" s="30"/>
      <c r="D78" s="31"/>
      <c r="E78" s="39">
        <f aca="true" t="shared" si="6" ref="E78:E140">D78-C78</f>
        <v>0</v>
      </c>
      <c r="F78" s="113">
        <f t="shared" si="5"/>
        <v>1</v>
      </c>
      <c r="G78" s="105"/>
      <c r="H78" s="121"/>
      <c r="I78" s="56"/>
      <c r="J78" s="79"/>
      <c r="K78" s="26"/>
      <c r="L78" s="26"/>
      <c r="M78" s="88"/>
      <c r="N78" s="11"/>
      <c r="O78" s="16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5" customHeight="1">
      <c r="A79" s="34">
        <f t="shared" si="4"/>
        <v>40487</v>
      </c>
      <c r="B79" s="69"/>
      <c r="C79" s="30"/>
      <c r="D79" s="31"/>
      <c r="E79" s="39">
        <f t="shared" si="6"/>
        <v>0</v>
      </c>
      <c r="F79" s="113">
        <f t="shared" si="5"/>
        <v>1</v>
      </c>
      <c r="G79" s="105"/>
      <c r="H79" s="121"/>
      <c r="I79" s="131">
        <f>H75+H82</f>
        <v>0</v>
      </c>
      <c r="J79" s="79"/>
      <c r="K79" s="26"/>
      <c r="L79" s="26"/>
      <c r="M79" s="88"/>
      <c r="N79" s="11"/>
      <c r="O79" s="16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5" customHeight="1">
      <c r="A80" s="35">
        <f aca="true" t="shared" si="7" ref="A80:A140">A79+1</f>
        <v>40488</v>
      </c>
      <c r="B80" s="69"/>
      <c r="C80" s="30"/>
      <c r="D80" s="31"/>
      <c r="E80" s="39">
        <f t="shared" si="6"/>
        <v>0</v>
      </c>
      <c r="F80" s="113">
        <f t="shared" si="5"/>
        <v>1</v>
      </c>
      <c r="G80" s="105"/>
      <c r="H80" s="121"/>
      <c r="I80" s="132"/>
      <c r="J80" s="79"/>
      <c r="K80" s="26"/>
      <c r="L80" s="26"/>
      <c r="M80" s="88"/>
      <c r="N80" s="11"/>
      <c r="O80" s="16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5" customHeight="1">
      <c r="A81" s="55">
        <f t="shared" si="7"/>
        <v>40489</v>
      </c>
      <c r="B81" s="77"/>
      <c r="C81" s="51"/>
      <c r="D81" s="52"/>
      <c r="E81" s="53">
        <f t="shared" si="6"/>
        <v>0</v>
      </c>
      <c r="F81" s="113">
        <f t="shared" si="5"/>
        <v>1</v>
      </c>
      <c r="G81" s="111"/>
      <c r="H81" s="122"/>
      <c r="I81" s="132"/>
      <c r="J81" s="89"/>
      <c r="K81" s="90"/>
      <c r="L81" s="90"/>
      <c r="M81" s="97"/>
      <c r="N81" s="11"/>
      <c r="O81" s="16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5" customHeight="1">
      <c r="A82" s="54">
        <f t="shared" si="7"/>
        <v>40490</v>
      </c>
      <c r="B82" s="70"/>
      <c r="C82" s="48"/>
      <c r="D82" s="49"/>
      <c r="E82" s="50">
        <f t="shared" si="6"/>
        <v>0</v>
      </c>
      <c r="F82" s="113">
        <f t="shared" si="5"/>
        <v>1</v>
      </c>
      <c r="G82" s="103"/>
      <c r="H82" s="120">
        <f>G82+G83+G84+G85+G86+G87+G88</f>
        <v>0</v>
      </c>
      <c r="I82" s="132"/>
      <c r="J82" s="91"/>
      <c r="K82" s="25"/>
      <c r="L82" s="25"/>
      <c r="M82" s="96"/>
      <c r="N82" s="11"/>
      <c r="O82" s="16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5" customHeight="1">
      <c r="A83" s="34">
        <f t="shared" si="7"/>
        <v>40491</v>
      </c>
      <c r="B83" s="69"/>
      <c r="C83" s="30"/>
      <c r="D83" s="31"/>
      <c r="E83" s="39">
        <f t="shared" si="6"/>
        <v>0</v>
      </c>
      <c r="F83" s="113">
        <f t="shared" si="5"/>
        <v>1</v>
      </c>
      <c r="G83" s="105"/>
      <c r="H83" s="121"/>
      <c r="I83" s="132"/>
      <c r="J83" s="79"/>
      <c r="K83" s="26"/>
      <c r="L83" s="26"/>
      <c r="M83" s="88"/>
      <c r="N83" s="11"/>
      <c r="O83" s="16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5" customHeight="1">
      <c r="A84" s="34">
        <f t="shared" si="7"/>
        <v>40492</v>
      </c>
      <c r="B84" s="69"/>
      <c r="C84" s="30"/>
      <c r="D84" s="31"/>
      <c r="E84" s="39">
        <f t="shared" si="6"/>
        <v>0</v>
      </c>
      <c r="F84" s="113">
        <f t="shared" si="5"/>
        <v>1</v>
      </c>
      <c r="G84" s="105"/>
      <c r="H84" s="121"/>
      <c r="I84" s="133"/>
      <c r="J84" s="79"/>
      <c r="K84" s="26"/>
      <c r="L84" s="26"/>
      <c r="M84" s="88"/>
      <c r="N84" s="11"/>
      <c r="O84" s="16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" customHeight="1">
      <c r="A85" s="34">
        <f t="shared" si="7"/>
        <v>40493</v>
      </c>
      <c r="B85" s="69"/>
      <c r="C85" s="30"/>
      <c r="D85" s="31"/>
      <c r="E85" s="39">
        <f t="shared" si="6"/>
        <v>0</v>
      </c>
      <c r="F85" s="113">
        <f t="shared" si="5"/>
        <v>1</v>
      </c>
      <c r="G85" s="105"/>
      <c r="H85" s="121"/>
      <c r="I85" s="56"/>
      <c r="J85" s="79"/>
      <c r="K85" s="26"/>
      <c r="L85" s="26"/>
      <c r="M85" s="88"/>
      <c r="N85" s="11"/>
      <c r="O85" s="16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" customHeight="1">
      <c r="A86" s="34">
        <f t="shared" si="7"/>
        <v>40494</v>
      </c>
      <c r="B86" s="69"/>
      <c r="C86" s="30"/>
      <c r="D86" s="31"/>
      <c r="E86" s="39">
        <f t="shared" si="6"/>
        <v>0</v>
      </c>
      <c r="F86" s="113">
        <f t="shared" si="5"/>
        <v>1</v>
      </c>
      <c r="G86" s="105"/>
      <c r="H86" s="121"/>
      <c r="I86" s="131">
        <f>H82+H89</f>
        <v>0</v>
      </c>
      <c r="J86" s="79"/>
      <c r="K86" s="26"/>
      <c r="L86" s="26"/>
      <c r="M86" s="88"/>
      <c r="N86" s="11"/>
      <c r="O86" s="16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5" customHeight="1">
      <c r="A87" s="35">
        <f t="shared" si="7"/>
        <v>40495</v>
      </c>
      <c r="B87" s="69"/>
      <c r="C87" s="30"/>
      <c r="D87" s="31"/>
      <c r="E87" s="39">
        <f t="shared" si="6"/>
        <v>0</v>
      </c>
      <c r="F87" s="113">
        <f t="shared" si="5"/>
        <v>1</v>
      </c>
      <c r="G87" s="105"/>
      <c r="H87" s="121"/>
      <c r="I87" s="132"/>
      <c r="J87" s="79"/>
      <c r="K87" s="26"/>
      <c r="L87" s="26"/>
      <c r="M87" s="88"/>
      <c r="N87" s="11"/>
      <c r="O87" s="16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" customHeight="1">
      <c r="A88" s="55">
        <f t="shared" si="7"/>
        <v>40496</v>
      </c>
      <c r="B88" s="77"/>
      <c r="C88" s="51"/>
      <c r="D88" s="52"/>
      <c r="E88" s="53">
        <f t="shared" si="6"/>
        <v>0</v>
      </c>
      <c r="F88" s="113">
        <f t="shared" si="5"/>
        <v>1</v>
      </c>
      <c r="G88" s="111"/>
      <c r="H88" s="122"/>
      <c r="I88" s="132"/>
      <c r="J88" s="89"/>
      <c r="K88" s="90"/>
      <c r="L88" s="90"/>
      <c r="M88" s="97"/>
      <c r="N88" s="11"/>
      <c r="O88" s="16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" customHeight="1">
      <c r="A89" s="54">
        <f t="shared" si="7"/>
        <v>40497</v>
      </c>
      <c r="B89" s="70"/>
      <c r="C89" s="48"/>
      <c r="D89" s="49"/>
      <c r="E89" s="50">
        <f t="shared" si="6"/>
        <v>0</v>
      </c>
      <c r="F89" s="113">
        <f t="shared" si="5"/>
        <v>1</v>
      </c>
      <c r="G89" s="103"/>
      <c r="H89" s="120">
        <f>G89+G90+G91+G92+G93+G94+G95</f>
        <v>0</v>
      </c>
      <c r="I89" s="132"/>
      <c r="J89" s="91"/>
      <c r="K89" s="25"/>
      <c r="L89" s="25"/>
      <c r="M89" s="96"/>
      <c r="N89" s="11"/>
      <c r="O89" s="16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" customHeight="1">
      <c r="A90" s="34">
        <f t="shared" si="7"/>
        <v>40498</v>
      </c>
      <c r="B90" s="69"/>
      <c r="C90" s="30"/>
      <c r="D90" s="31"/>
      <c r="E90" s="39">
        <f t="shared" si="6"/>
        <v>0</v>
      </c>
      <c r="F90" s="113">
        <f t="shared" si="5"/>
        <v>1</v>
      </c>
      <c r="G90" s="105"/>
      <c r="H90" s="121"/>
      <c r="I90" s="132"/>
      <c r="J90" s="79"/>
      <c r="K90" s="26"/>
      <c r="L90" s="26"/>
      <c r="M90" s="88"/>
      <c r="N90" s="11"/>
      <c r="O90" s="1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" customHeight="1">
      <c r="A91" s="34">
        <f t="shared" si="7"/>
        <v>40499</v>
      </c>
      <c r="B91" s="69"/>
      <c r="C91" s="30"/>
      <c r="D91" s="31"/>
      <c r="E91" s="39">
        <f t="shared" si="6"/>
        <v>0</v>
      </c>
      <c r="F91" s="113">
        <f aca="true" t="shared" si="8" ref="F91:F139">TIME(23,0,0)-D91+C92+TIME(1,0,0)</f>
        <v>1</v>
      </c>
      <c r="G91" s="105"/>
      <c r="H91" s="121"/>
      <c r="I91" s="133"/>
      <c r="J91" s="79"/>
      <c r="K91" s="26"/>
      <c r="L91" s="26"/>
      <c r="M91" s="88"/>
      <c r="N91" s="11"/>
      <c r="O91" s="16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5" customHeight="1">
      <c r="A92" s="34">
        <f t="shared" si="7"/>
        <v>40500</v>
      </c>
      <c r="B92" s="69"/>
      <c r="C92" s="30"/>
      <c r="D92" s="31"/>
      <c r="E92" s="39">
        <f t="shared" si="6"/>
        <v>0</v>
      </c>
      <c r="F92" s="113">
        <f t="shared" si="8"/>
        <v>1</v>
      </c>
      <c r="G92" s="105"/>
      <c r="H92" s="121"/>
      <c r="I92" s="57"/>
      <c r="J92" s="79"/>
      <c r="K92" s="26"/>
      <c r="L92" s="26"/>
      <c r="M92" s="88"/>
      <c r="N92" s="11"/>
      <c r="O92" s="16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" customHeight="1">
      <c r="A93" s="34">
        <f t="shared" si="7"/>
        <v>40501</v>
      </c>
      <c r="B93" s="69"/>
      <c r="C93" s="30"/>
      <c r="D93" s="31"/>
      <c r="E93" s="39">
        <f t="shared" si="6"/>
        <v>0</v>
      </c>
      <c r="F93" s="113">
        <f t="shared" si="8"/>
        <v>1</v>
      </c>
      <c r="G93" s="105"/>
      <c r="H93" s="121"/>
      <c r="I93" s="131">
        <f>H96+H89</f>
        <v>0</v>
      </c>
      <c r="J93" s="79"/>
      <c r="K93" s="26"/>
      <c r="L93" s="26"/>
      <c r="M93" s="88"/>
      <c r="N93" s="11"/>
      <c r="O93" s="16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5" customHeight="1">
      <c r="A94" s="35">
        <f t="shared" si="7"/>
        <v>40502</v>
      </c>
      <c r="B94" s="69"/>
      <c r="C94" s="30"/>
      <c r="D94" s="31"/>
      <c r="E94" s="39">
        <f t="shared" si="6"/>
        <v>0</v>
      </c>
      <c r="F94" s="113">
        <f t="shared" si="8"/>
        <v>1</v>
      </c>
      <c r="G94" s="105"/>
      <c r="H94" s="121"/>
      <c r="I94" s="132"/>
      <c r="J94" s="79"/>
      <c r="K94" s="26"/>
      <c r="L94" s="26"/>
      <c r="M94" s="88"/>
      <c r="N94" s="11"/>
      <c r="O94" s="16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" customHeight="1">
      <c r="A95" s="55">
        <f t="shared" si="7"/>
        <v>40503</v>
      </c>
      <c r="B95" s="77"/>
      <c r="C95" s="51"/>
      <c r="D95" s="52"/>
      <c r="E95" s="53">
        <f t="shared" si="6"/>
        <v>0</v>
      </c>
      <c r="F95" s="113">
        <f t="shared" si="8"/>
        <v>1</v>
      </c>
      <c r="G95" s="111"/>
      <c r="H95" s="122"/>
      <c r="I95" s="132"/>
      <c r="J95" s="89"/>
      <c r="K95" s="90"/>
      <c r="L95" s="90"/>
      <c r="M95" s="97"/>
      <c r="N95" s="11"/>
      <c r="O95" s="16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" customHeight="1">
      <c r="A96" s="54">
        <f t="shared" si="7"/>
        <v>40504</v>
      </c>
      <c r="B96" s="70"/>
      <c r="C96" s="48"/>
      <c r="D96" s="49"/>
      <c r="E96" s="50">
        <f t="shared" si="6"/>
        <v>0</v>
      </c>
      <c r="F96" s="113">
        <f t="shared" si="8"/>
        <v>1</v>
      </c>
      <c r="G96" s="103"/>
      <c r="H96" s="120">
        <f>G96+G97+G98+G99+G100+G101+G102</f>
        <v>0</v>
      </c>
      <c r="I96" s="132"/>
      <c r="J96" s="91"/>
      <c r="K96" s="25"/>
      <c r="L96" s="25"/>
      <c r="M96" s="96"/>
      <c r="N96" s="11"/>
      <c r="O96" s="16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5" customHeight="1">
      <c r="A97" s="34">
        <f t="shared" si="7"/>
        <v>40505</v>
      </c>
      <c r="B97" s="69"/>
      <c r="C97" s="30"/>
      <c r="D97" s="31"/>
      <c r="E97" s="39">
        <f t="shared" si="6"/>
        <v>0</v>
      </c>
      <c r="F97" s="113">
        <f t="shared" si="8"/>
        <v>1</v>
      </c>
      <c r="G97" s="105"/>
      <c r="H97" s="121"/>
      <c r="I97" s="132"/>
      <c r="J97" s="79"/>
      <c r="K97" s="26"/>
      <c r="L97" s="26"/>
      <c r="M97" s="88"/>
      <c r="N97" s="11"/>
      <c r="O97" s="16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" customHeight="1">
      <c r="A98" s="34">
        <f t="shared" si="7"/>
        <v>40506</v>
      </c>
      <c r="B98" s="69"/>
      <c r="C98" s="30"/>
      <c r="D98" s="31"/>
      <c r="E98" s="39">
        <f t="shared" si="6"/>
        <v>0</v>
      </c>
      <c r="F98" s="113">
        <f t="shared" si="8"/>
        <v>1</v>
      </c>
      <c r="G98" s="105"/>
      <c r="H98" s="121"/>
      <c r="I98" s="133"/>
      <c r="J98" s="79"/>
      <c r="K98" s="26"/>
      <c r="L98" s="26"/>
      <c r="M98" s="88"/>
      <c r="N98" s="11"/>
      <c r="O98" s="16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" customHeight="1">
      <c r="A99" s="34">
        <f t="shared" si="7"/>
        <v>40507</v>
      </c>
      <c r="B99" s="69"/>
      <c r="C99" s="30"/>
      <c r="D99" s="31"/>
      <c r="E99" s="39">
        <f t="shared" si="6"/>
        <v>0</v>
      </c>
      <c r="F99" s="113">
        <f t="shared" si="8"/>
        <v>1</v>
      </c>
      <c r="G99" s="105"/>
      <c r="H99" s="121"/>
      <c r="I99" s="56"/>
      <c r="J99" s="79"/>
      <c r="K99" s="26"/>
      <c r="L99" s="26"/>
      <c r="M99" s="88"/>
      <c r="N99" s="11"/>
      <c r="O99" s="16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" customHeight="1">
      <c r="A100" s="34">
        <f t="shared" si="7"/>
        <v>40508</v>
      </c>
      <c r="B100" s="69"/>
      <c r="C100" s="30"/>
      <c r="D100" s="31"/>
      <c r="E100" s="39">
        <f t="shared" si="6"/>
        <v>0</v>
      </c>
      <c r="F100" s="113">
        <f t="shared" si="8"/>
        <v>1</v>
      </c>
      <c r="G100" s="105"/>
      <c r="H100" s="121"/>
      <c r="I100" s="131">
        <f>H96+H103</f>
        <v>0</v>
      </c>
      <c r="J100" s="79"/>
      <c r="K100" s="26"/>
      <c r="L100" s="26"/>
      <c r="M100" s="88"/>
      <c r="N100" s="11"/>
      <c r="O100" s="16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" customHeight="1">
      <c r="A101" s="35">
        <f t="shared" si="7"/>
        <v>40509</v>
      </c>
      <c r="B101" s="69"/>
      <c r="C101" s="30"/>
      <c r="D101" s="31"/>
      <c r="E101" s="39">
        <f t="shared" si="6"/>
        <v>0</v>
      </c>
      <c r="F101" s="113">
        <f t="shared" si="8"/>
        <v>1</v>
      </c>
      <c r="G101" s="105"/>
      <c r="H101" s="121"/>
      <c r="I101" s="132"/>
      <c r="J101" s="79"/>
      <c r="K101" s="26"/>
      <c r="L101" s="26"/>
      <c r="M101" s="88"/>
      <c r="N101" s="11"/>
      <c r="O101" s="16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5" customHeight="1">
      <c r="A102" s="55">
        <f t="shared" si="7"/>
        <v>40510</v>
      </c>
      <c r="B102" s="77"/>
      <c r="C102" s="51"/>
      <c r="D102" s="52"/>
      <c r="E102" s="53">
        <f t="shared" si="6"/>
        <v>0</v>
      </c>
      <c r="F102" s="113">
        <f t="shared" si="8"/>
        <v>1</v>
      </c>
      <c r="G102" s="111"/>
      <c r="H102" s="122"/>
      <c r="I102" s="132"/>
      <c r="J102" s="89"/>
      <c r="K102" s="90"/>
      <c r="L102" s="90"/>
      <c r="M102" s="97"/>
      <c r="N102" s="11"/>
      <c r="O102" s="16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5" customHeight="1">
      <c r="A103" s="54">
        <f t="shared" si="7"/>
        <v>40511</v>
      </c>
      <c r="B103" s="70"/>
      <c r="C103" s="48"/>
      <c r="D103" s="49"/>
      <c r="E103" s="50">
        <f t="shared" si="6"/>
        <v>0</v>
      </c>
      <c r="F103" s="113">
        <f t="shared" si="8"/>
        <v>1</v>
      </c>
      <c r="G103" s="108"/>
      <c r="H103" s="120">
        <f>G103+G104+G105+G106+G107+G108+G109</f>
        <v>0</v>
      </c>
      <c r="I103" s="132"/>
      <c r="J103" s="91"/>
      <c r="K103" s="25"/>
      <c r="L103" s="25"/>
      <c r="M103" s="96"/>
      <c r="N103" s="11"/>
      <c r="O103" s="16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5" customHeight="1">
      <c r="A104" s="34">
        <f t="shared" si="7"/>
        <v>40512</v>
      </c>
      <c r="B104" s="69"/>
      <c r="C104" s="30"/>
      <c r="D104" s="31"/>
      <c r="E104" s="39">
        <f t="shared" si="6"/>
        <v>0</v>
      </c>
      <c r="F104" s="113">
        <f t="shared" si="8"/>
        <v>1</v>
      </c>
      <c r="G104" s="105"/>
      <c r="H104" s="121"/>
      <c r="I104" s="132"/>
      <c r="J104" s="79"/>
      <c r="K104" s="26"/>
      <c r="L104" s="26"/>
      <c r="M104" s="88"/>
      <c r="N104" s="11"/>
      <c r="O104" s="16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5" customHeight="1">
      <c r="A105" s="114">
        <f t="shared" si="7"/>
        <v>40513</v>
      </c>
      <c r="B105" s="69"/>
      <c r="C105" s="30"/>
      <c r="D105" s="31"/>
      <c r="E105" s="39">
        <f t="shared" si="6"/>
        <v>0</v>
      </c>
      <c r="F105" s="113">
        <f t="shared" si="8"/>
        <v>1</v>
      </c>
      <c r="G105" s="105"/>
      <c r="H105" s="121"/>
      <c r="I105" s="133"/>
      <c r="J105" s="79"/>
      <c r="K105" s="26"/>
      <c r="L105" s="26"/>
      <c r="M105" s="88"/>
      <c r="N105" s="11"/>
      <c r="O105" s="16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5" customHeight="1">
      <c r="A106" s="34">
        <f t="shared" si="7"/>
        <v>40514</v>
      </c>
      <c r="B106" s="69"/>
      <c r="C106" s="30"/>
      <c r="D106" s="31"/>
      <c r="E106" s="39">
        <f t="shared" si="6"/>
        <v>0</v>
      </c>
      <c r="F106" s="113">
        <f t="shared" si="8"/>
        <v>1</v>
      </c>
      <c r="G106" s="105"/>
      <c r="H106" s="121"/>
      <c r="I106" s="56"/>
      <c r="J106" s="79"/>
      <c r="K106" s="26"/>
      <c r="L106" s="26"/>
      <c r="M106" s="88"/>
      <c r="N106" s="11"/>
      <c r="O106" s="16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" customHeight="1">
      <c r="A107" s="34">
        <f t="shared" si="7"/>
        <v>40515</v>
      </c>
      <c r="B107" s="69"/>
      <c r="C107" s="30"/>
      <c r="D107" s="31"/>
      <c r="E107" s="39">
        <f t="shared" si="6"/>
        <v>0</v>
      </c>
      <c r="F107" s="113">
        <f t="shared" si="8"/>
        <v>1</v>
      </c>
      <c r="G107" s="105"/>
      <c r="H107" s="121"/>
      <c r="I107" s="131">
        <f>H110+H103</f>
        <v>0</v>
      </c>
      <c r="J107" s="79"/>
      <c r="K107" s="26"/>
      <c r="L107" s="26"/>
      <c r="M107" s="88"/>
      <c r="N107" s="11"/>
      <c r="O107" s="16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" customHeight="1">
      <c r="A108" s="35">
        <f t="shared" si="7"/>
        <v>40516</v>
      </c>
      <c r="B108" s="69"/>
      <c r="C108" s="30"/>
      <c r="D108" s="31"/>
      <c r="E108" s="39">
        <f t="shared" si="6"/>
        <v>0</v>
      </c>
      <c r="F108" s="113">
        <f t="shared" si="8"/>
        <v>1</v>
      </c>
      <c r="G108" s="105"/>
      <c r="H108" s="121"/>
      <c r="I108" s="132"/>
      <c r="J108" s="79"/>
      <c r="K108" s="26"/>
      <c r="L108" s="26"/>
      <c r="M108" s="88"/>
      <c r="N108" s="11"/>
      <c r="O108" s="16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" customHeight="1">
      <c r="A109" s="55">
        <f t="shared" si="7"/>
        <v>40517</v>
      </c>
      <c r="B109" s="77"/>
      <c r="C109" s="51"/>
      <c r="D109" s="52"/>
      <c r="E109" s="53">
        <f t="shared" si="6"/>
        <v>0</v>
      </c>
      <c r="F109" s="113">
        <f t="shared" si="8"/>
        <v>1</v>
      </c>
      <c r="G109" s="111"/>
      <c r="H109" s="122"/>
      <c r="I109" s="132"/>
      <c r="J109" s="89"/>
      <c r="K109" s="90"/>
      <c r="L109" s="90"/>
      <c r="M109" s="97"/>
      <c r="N109" s="11"/>
      <c r="O109" s="16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" customHeight="1">
      <c r="A110" s="54">
        <f t="shared" si="7"/>
        <v>40518</v>
      </c>
      <c r="B110" s="70"/>
      <c r="C110" s="48"/>
      <c r="D110" s="49"/>
      <c r="E110" s="50">
        <f t="shared" si="6"/>
        <v>0</v>
      </c>
      <c r="F110" s="113">
        <f t="shared" si="8"/>
        <v>1</v>
      </c>
      <c r="G110" s="103"/>
      <c r="H110" s="120">
        <f>G110+G111+G112+G113+G114+G115+G116</f>
        <v>0</v>
      </c>
      <c r="I110" s="132"/>
      <c r="J110" s="91"/>
      <c r="K110" s="25"/>
      <c r="L110" s="25"/>
      <c r="M110" s="96"/>
      <c r="N110" s="11"/>
      <c r="O110" s="16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" customHeight="1">
      <c r="A111" s="34">
        <f t="shared" si="7"/>
        <v>40519</v>
      </c>
      <c r="B111" s="69"/>
      <c r="C111" s="30"/>
      <c r="D111" s="31"/>
      <c r="E111" s="39">
        <f t="shared" si="6"/>
        <v>0</v>
      </c>
      <c r="F111" s="113">
        <f t="shared" si="8"/>
        <v>1</v>
      </c>
      <c r="G111" s="105"/>
      <c r="H111" s="121"/>
      <c r="I111" s="132"/>
      <c r="J111" s="79"/>
      <c r="K111" s="26"/>
      <c r="L111" s="26"/>
      <c r="M111" s="88"/>
      <c r="N111" s="11"/>
      <c r="O111" s="16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" customHeight="1">
      <c r="A112" s="34">
        <f t="shared" si="7"/>
        <v>40520</v>
      </c>
      <c r="B112" s="69"/>
      <c r="C112" s="30"/>
      <c r="D112" s="31"/>
      <c r="E112" s="39">
        <f t="shared" si="6"/>
        <v>0</v>
      </c>
      <c r="F112" s="113">
        <f t="shared" si="8"/>
        <v>1</v>
      </c>
      <c r="G112" s="105"/>
      <c r="H112" s="121"/>
      <c r="I112" s="133"/>
      <c r="J112" s="79"/>
      <c r="K112" s="26"/>
      <c r="L112" s="26"/>
      <c r="M112" s="88"/>
      <c r="N112" s="11"/>
      <c r="O112" s="16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" customHeight="1">
      <c r="A113" s="34">
        <f t="shared" si="7"/>
        <v>40521</v>
      </c>
      <c r="B113" s="69"/>
      <c r="C113" s="30"/>
      <c r="D113" s="31"/>
      <c r="E113" s="39">
        <f t="shared" si="6"/>
        <v>0</v>
      </c>
      <c r="F113" s="113">
        <f t="shared" si="8"/>
        <v>1</v>
      </c>
      <c r="G113" s="105"/>
      <c r="H113" s="121"/>
      <c r="I113" s="56"/>
      <c r="J113" s="79"/>
      <c r="K113" s="26"/>
      <c r="L113" s="26"/>
      <c r="M113" s="88"/>
      <c r="N113" s="11"/>
      <c r="O113" s="16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" customHeight="1">
      <c r="A114" s="34">
        <f t="shared" si="7"/>
        <v>40522</v>
      </c>
      <c r="B114" s="69"/>
      <c r="C114" s="30"/>
      <c r="D114" s="31"/>
      <c r="E114" s="39">
        <f t="shared" si="6"/>
        <v>0</v>
      </c>
      <c r="F114" s="113">
        <f t="shared" si="8"/>
        <v>1</v>
      </c>
      <c r="G114" s="105"/>
      <c r="H114" s="121"/>
      <c r="I114" s="131">
        <f>H110+H117</f>
        <v>0</v>
      </c>
      <c r="J114" s="79"/>
      <c r="K114" s="26"/>
      <c r="L114" s="26"/>
      <c r="M114" s="88"/>
      <c r="N114" s="11"/>
      <c r="O114" s="16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" customHeight="1">
      <c r="A115" s="35">
        <f t="shared" si="7"/>
        <v>40523</v>
      </c>
      <c r="B115" s="69"/>
      <c r="C115" s="30"/>
      <c r="D115" s="31"/>
      <c r="E115" s="39">
        <f t="shared" si="6"/>
        <v>0</v>
      </c>
      <c r="F115" s="113">
        <f t="shared" si="8"/>
        <v>1</v>
      </c>
      <c r="G115" s="105"/>
      <c r="H115" s="121"/>
      <c r="I115" s="132"/>
      <c r="J115" s="79"/>
      <c r="K115" s="26"/>
      <c r="L115" s="26"/>
      <c r="M115" s="88"/>
      <c r="N115" s="11"/>
      <c r="O115" s="16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" customHeight="1">
      <c r="A116" s="55">
        <f t="shared" si="7"/>
        <v>40524</v>
      </c>
      <c r="B116" s="77"/>
      <c r="C116" s="51"/>
      <c r="D116" s="52"/>
      <c r="E116" s="53">
        <f t="shared" si="6"/>
        <v>0</v>
      </c>
      <c r="F116" s="113">
        <f t="shared" si="8"/>
        <v>1</v>
      </c>
      <c r="G116" s="111"/>
      <c r="H116" s="122"/>
      <c r="I116" s="132"/>
      <c r="J116" s="89"/>
      <c r="K116" s="90"/>
      <c r="L116" s="90"/>
      <c r="M116" s="97"/>
      <c r="N116" s="11"/>
      <c r="O116" s="16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" customHeight="1">
      <c r="A117" s="54">
        <f t="shared" si="7"/>
        <v>40525</v>
      </c>
      <c r="B117" s="70"/>
      <c r="C117" s="48"/>
      <c r="D117" s="49"/>
      <c r="E117" s="50">
        <f t="shared" si="6"/>
        <v>0</v>
      </c>
      <c r="F117" s="113">
        <f t="shared" si="8"/>
        <v>1</v>
      </c>
      <c r="G117" s="103"/>
      <c r="H117" s="120">
        <f>G117+G118+G119+G120+G121+G122+G123</f>
        <v>0</v>
      </c>
      <c r="I117" s="132"/>
      <c r="J117" s="91"/>
      <c r="K117" s="25"/>
      <c r="L117" s="25"/>
      <c r="M117" s="96"/>
      <c r="N117" s="11"/>
      <c r="O117" s="16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" customHeight="1">
      <c r="A118" s="34">
        <f t="shared" si="7"/>
        <v>40526</v>
      </c>
      <c r="B118" s="69"/>
      <c r="C118" s="30"/>
      <c r="D118" s="31"/>
      <c r="E118" s="39">
        <f t="shared" si="6"/>
        <v>0</v>
      </c>
      <c r="F118" s="113">
        <f t="shared" si="8"/>
        <v>1</v>
      </c>
      <c r="G118" s="105"/>
      <c r="H118" s="121"/>
      <c r="I118" s="132"/>
      <c r="J118" s="79"/>
      <c r="K118" s="26"/>
      <c r="L118" s="26"/>
      <c r="M118" s="88"/>
      <c r="N118" s="11"/>
      <c r="O118" s="16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" customHeight="1">
      <c r="A119" s="34">
        <f t="shared" si="7"/>
        <v>40527</v>
      </c>
      <c r="B119" s="69"/>
      <c r="C119" s="30"/>
      <c r="D119" s="31"/>
      <c r="E119" s="39">
        <f t="shared" si="6"/>
        <v>0</v>
      </c>
      <c r="F119" s="113">
        <f t="shared" si="8"/>
        <v>1</v>
      </c>
      <c r="G119" s="105"/>
      <c r="H119" s="121"/>
      <c r="I119" s="133"/>
      <c r="J119" s="79"/>
      <c r="K119" s="26"/>
      <c r="L119" s="26"/>
      <c r="M119" s="88"/>
      <c r="N119" s="11"/>
      <c r="O119" s="16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" customHeight="1">
      <c r="A120" s="34">
        <f t="shared" si="7"/>
        <v>40528</v>
      </c>
      <c r="B120" s="69"/>
      <c r="C120" s="30"/>
      <c r="D120" s="31"/>
      <c r="E120" s="39">
        <f t="shared" si="6"/>
        <v>0</v>
      </c>
      <c r="F120" s="113">
        <f t="shared" si="8"/>
        <v>1</v>
      </c>
      <c r="G120" s="105"/>
      <c r="H120" s="121"/>
      <c r="I120" s="56"/>
      <c r="J120" s="79"/>
      <c r="K120" s="26"/>
      <c r="L120" s="26"/>
      <c r="M120" s="88"/>
      <c r="N120" s="11"/>
      <c r="O120" s="16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" customHeight="1">
      <c r="A121" s="34">
        <f t="shared" si="7"/>
        <v>40529</v>
      </c>
      <c r="B121" s="69"/>
      <c r="C121" s="30"/>
      <c r="D121" s="31"/>
      <c r="E121" s="39">
        <f t="shared" si="6"/>
        <v>0</v>
      </c>
      <c r="F121" s="113">
        <f t="shared" si="8"/>
        <v>1</v>
      </c>
      <c r="G121" s="105"/>
      <c r="H121" s="121"/>
      <c r="I121" s="131">
        <f>H117+H124</f>
        <v>0</v>
      </c>
      <c r="J121" s="79"/>
      <c r="K121" s="26"/>
      <c r="L121" s="26"/>
      <c r="M121" s="88"/>
      <c r="N121" s="11"/>
      <c r="O121" s="16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" customHeight="1">
      <c r="A122" s="35">
        <f t="shared" si="7"/>
        <v>40530</v>
      </c>
      <c r="B122" s="69"/>
      <c r="C122" s="30"/>
      <c r="D122" s="31"/>
      <c r="E122" s="39">
        <f t="shared" si="6"/>
        <v>0</v>
      </c>
      <c r="F122" s="113">
        <f t="shared" si="8"/>
        <v>1</v>
      </c>
      <c r="G122" s="105"/>
      <c r="H122" s="121"/>
      <c r="I122" s="132"/>
      <c r="J122" s="79"/>
      <c r="K122" s="26"/>
      <c r="L122" s="26"/>
      <c r="M122" s="88"/>
      <c r="N122" s="11"/>
      <c r="O122" s="16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" customHeight="1">
      <c r="A123" s="55">
        <f t="shared" si="7"/>
        <v>40531</v>
      </c>
      <c r="B123" s="77"/>
      <c r="C123" s="51"/>
      <c r="D123" s="52"/>
      <c r="E123" s="53">
        <f t="shared" si="6"/>
        <v>0</v>
      </c>
      <c r="F123" s="113">
        <f t="shared" si="8"/>
        <v>1</v>
      </c>
      <c r="G123" s="111"/>
      <c r="H123" s="122"/>
      <c r="I123" s="132"/>
      <c r="J123" s="89"/>
      <c r="K123" s="90"/>
      <c r="L123" s="90"/>
      <c r="M123" s="97"/>
      <c r="N123" s="11"/>
      <c r="O123" s="16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" customHeight="1">
      <c r="A124" s="54">
        <f t="shared" si="7"/>
        <v>40532</v>
      </c>
      <c r="B124" s="70"/>
      <c r="C124" s="48"/>
      <c r="D124" s="49"/>
      <c r="E124" s="50">
        <f t="shared" si="6"/>
        <v>0</v>
      </c>
      <c r="F124" s="113">
        <f t="shared" si="8"/>
        <v>1</v>
      </c>
      <c r="G124" s="108"/>
      <c r="H124" s="120">
        <f>G124+G125+G126+G127+G128+G129+G130</f>
        <v>0</v>
      </c>
      <c r="I124" s="132"/>
      <c r="J124" s="91"/>
      <c r="K124" s="25"/>
      <c r="L124" s="25"/>
      <c r="M124" s="96"/>
      <c r="N124" s="11"/>
      <c r="O124" s="16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" customHeight="1">
      <c r="A125" s="34">
        <f t="shared" si="7"/>
        <v>40533</v>
      </c>
      <c r="B125" s="69"/>
      <c r="C125" s="30"/>
      <c r="D125" s="31"/>
      <c r="E125" s="39">
        <f t="shared" si="6"/>
        <v>0</v>
      </c>
      <c r="F125" s="113">
        <f t="shared" si="8"/>
        <v>1</v>
      </c>
      <c r="G125" s="105"/>
      <c r="H125" s="121"/>
      <c r="I125" s="132"/>
      <c r="J125" s="79"/>
      <c r="K125" s="26"/>
      <c r="L125" s="26"/>
      <c r="M125" s="88"/>
      <c r="N125" s="11"/>
      <c r="O125" s="16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" customHeight="1">
      <c r="A126" s="34">
        <f t="shared" si="7"/>
        <v>40534</v>
      </c>
      <c r="B126" s="69"/>
      <c r="C126" s="30"/>
      <c r="D126" s="31"/>
      <c r="E126" s="39">
        <f t="shared" si="6"/>
        <v>0</v>
      </c>
      <c r="F126" s="113">
        <f t="shared" si="8"/>
        <v>1</v>
      </c>
      <c r="G126" s="105"/>
      <c r="H126" s="121"/>
      <c r="I126" s="133"/>
      <c r="J126" s="79"/>
      <c r="K126" s="26"/>
      <c r="L126" s="26"/>
      <c r="M126" s="88"/>
      <c r="N126" s="11"/>
      <c r="O126" s="16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" customHeight="1">
      <c r="A127" s="34">
        <f t="shared" si="7"/>
        <v>40535</v>
      </c>
      <c r="B127" s="69"/>
      <c r="C127" s="30"/>
      <c r="D127" s="31"/>
      <c r="E127" s="39">
        <f t="shared" si="6"/>
        <v>0</v>
      </c>
      <c r="F127" s="113">
        <f t="shared" si="8"/>
        <v>1</v>
      </c>
      <c r="G127" s="105"/>
      <c r="H127" s="121"/>
      <c r="I127" s="57"/>
      <c r="J127" s="79"/>
      <c r="K127" s="26"/>
      <c r="L127" s="26"/>
      <c r="M127" s="88"/>
      <c r="N127" s="11"/>
      <c r="O127" s="16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" customHeight="1">
      <c r="A128" s="34">
        <f t="shared" si="7"/>
        <v>40536</v>
      </c>
      <c r="B128" s="69"/>
      <c r="C128" s="30"/>
      <c r="D128" s="31"/>
      <c r="E128" s="39">
        <f t="shared" si="6"/>
        <v>0</v>
      </c>
      <c r="F128" s="113">
        <f t="shared" si="8"/>
        <v>1</v>
      </c>
      <c r="G128" s="105"/>
      <c r="H128" s="121"/>
      <c r="I128" s="131">
        <f>H124+H131</f>
        <v>0</v>
      </c>
      <c r="J128" s="79"/>
      <c r="K128" s="26"/>
      <c r="L128" s="26"/>
      <c r="M128" s="88"/>
      <c r="N128" s="11"/>
      <c r="O128" s="16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" customHeight="1">
      <c r="A129" s="35">
        <f t="shared" si="7"/>
        <v>40537</v>
      </c>
      <c r="B129" s="69"/>
      <c r="C129" s="30"/>
      <c r="D129" s="31"/>
      <c r="E129" s="39">
        <f t="shared" si="6"/>
        <v>0</v>
      </c>
      <c r="F129" s="113">
        <f t="shared" si="8"/>
        <v>1</v>
      </c>
      <c r="G129" s="105"/>
      <c r="H129" s="121"/>
      <c r="I129" s="132"/>
      <c r="J129" s="79"/>
      <c r="K129" s="26"/>
      <c r="L129" s="26"/>
      <c r="M129" s="88"/>
      <c r="N129" s="11"/>
      <c r="O129" s="16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" customHeight="1">
      <c r="A130" s="55">
        <f t="shared" si="7"/>
        <v>40538</v>
      </c>
      <c r="B130" s="77"/>
      <c r="C130" s="51"/>
      <c r="D130" s="52"/>
      <c r="E130" s="53">
        <f t="shared" si="6"/>
        <v>0</v>
      </c>
      <c r="F130" s="113">
        <f t="shared" si="8"/>
        <v>1</v>
      </c>
      <c r="G130" s="111"/>
      <c r="H130" s="122"/>
      <c r="I130" s="132"/>
      <c r="J130" s="89"/>
      <c r="K130" s="90"/>
      <c r="L130" s="90"/>
      <c r="M130" s="97"/>
      <c r="N130" s="11"/>
      <c r="O130" s="16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" customHeight="1">
      <c r="A131" s="54">
        <f t="shared" si="7"/>
        <v>40539</v>
      </c>
      <c r="B131" s="70"/>
      <c r="C131" s="48"/>
      <c r="D131" s="49"/>
      <c r="E131" s="50">
        <f t="shared" si="6"/>
        <v>0</v>
      </c>
      <c r="F131" s="113">
        <f t="shared" si="8"/>
        <v>1</v>
      </c>
      <c r="G131" s="103"/>
      <c r="H131" s="120">
        <f>G131+G132+G133+G134+G135+G136+G137</f>
        <v>0</v>
      </c>
      <c r="I131" s="132"/>
      <c r="J131" s="91"/>
      <c r="K131" s="25"/>
      <c r="L131" s="25"/>
      <c r="M131" s="96"/>
      <c r="N131" s="11"/>
      <c r="O131" s="16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" customHeight="1">
      <c r="A132" s="34">
        <f t="shared" si="7"/>
        <v>40540</v>
      </c>
      <c r="B132" s="69"/>
      <c r="C132" s="30"/>
      <c r="D132" s="31"/>
      <c r="E132" s="39">
        <f t="shared" si="6"/>
        <v>0</v>
      </c>
      <c r="F132" s="113">
        <f t="shared" si="8"/>
        <v>1</v>
      </c>
      <c r="G132" s="105"/>
      <c r="H132" s="121"/>
      <c r="I132" s="132"/>
      <c r="J132" s="79"/>
      <c r="K132" s="26"/>
      <c r="L132" s="26"/>
      <c r="M132" s="88"/>
      <c r="N132" s="11"/>
      <c r="O132" s="16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" customHeight="1">
      <c r="A133" s="34">
        <f t="shared" si="7"/>
        <v>40541</v>
      </c>
      <c r="B133" s="69"/>
      <c r="C133" s="30"/>
      <c r="D133" s="31"/>
      <c r="E133" s="39">
        <f t="shared" si="6"/>
        <v>0</v>
      </c>
      <c r="F133" s="113">
        <f t="shared" si="8"/>
        <v>1</v>
      </c>
      <c r="G133" s="105"/>
      <c r="H133" s="121"/>
      <c r="I133" s="133"/>
      <c r="J133" s="79"/>
      <c r="K133" s="26"/>
      <c r="L133" s="26"/>
      <c r="M133" s="88"/>
      <c r="N133" s="11"/>
      <c r="O133" s="16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" customHeight="1">
      <c r="A134" s="34">
        <f t="shared" si="7"/>
        <v>40542</v>
      </c>
      <c r="B134" s="69"/>
      <c r="C134" s="30"/>
      <c r="D134" s="31"/>
      <c r="E134" s="39">
        <f t="shared" si="6"/>
        <v>0</v>
      </c>
      <c r="F134" s="113">
        <f t="shared" si="8"/>
        <v>1</v>
      </c>
      <c r="G134" s="105"/>
      <c r="H134" s="121"/>
      <c r="I134" s="56"/>
      <c r="J134" s="79"/>
      <c r="K134" s="26"/>
      <c r="L134" s="26"/>
      <c r="M134" s="88"/>
      <c r="N134" s="11"/>
      <c r="O134" s="16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" customHeight="1">
      <c r="A135" s="34">
        <f t="shared" si="7"/>
        <v>40543</v>
      </c>
      <c r="B135" s="69"/>
      <c r="C135" s="30"/>
      <c r="D135" s="31"/>
      <c r="E135" s="39">
        <f t="shared" si="6"/>
        <v>0</v>
      </c>
      <c r="F135" s="113">
        <f t="shared" si="8"/>
        <v>1</v>
      </c>
      <c r="G135" s="105"/>
      <c r="H135" s="121"/>
      <c r="I135" s="131">
        <f>H131+H138</f>
        <v>0</v>
      </c>
      <c r="J135" s="79"/>
      <c r="K135" s="26"/>
      <c r="L135" s="26"/>
      <c r="M135" s="88"/>
      <c r="N135" s="11"/>
      <c r="O135" s="16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" customHeight="1">
      <c r="A136" s="116">
        <f t="shared" si="7"/>
        <v>40544</v>
      </c>
      <c r="B136" s="69"/>
      <c r="C136" s="30"/>
      <c r="D136" s="31"/>
      <c r="E136" s="39">
        <f t="shared" si="6"/>
        <v>0</v>
      </c>
      <c r="F136" s="113">
        <f t="shared" si="8"/>
        <v>1</v>
      </c>
      <c r="G136" s="105"/>
      <c r="H136" s="121"/>
      <c r="I136" s="132"/>
      <c r="J136" s="79"/>
      <c r="K136" s="26"/>
      <c r="L136" s="26"/>
      <c r="M136" s="88"/>
      <c r="N136" s="11"/>
      <c r="O136" s="16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" customHeight="1">
      <c r="A137" s="55">
        <f t="shared" si="7"/>
        <v>40545</v>
      </c>
      <c r="B137" s="77"/>
      <c r="C137" s="51"/>
      <c r="D137" s="52"/>
      <c r="E137" s="53">
        <f t="shared" si="6"/>
        <v>0</v>
      </c>
      <c r="F137" s="113">
        <f t="shared" si="8"/>
        <v>1</v>
      </c>
      <c r="G137" s="111"/>
      <c r="H137" s="122"/>
      <c r="I137" s="132"/>
      <c r="J137" s="89"/>
      <c r="K137" s="90"/>
      <c r="L137" s="90"/>
      <c r="M137" s="97"/>
      <c r="N137" s="11"/>
      <c r="O137" s="16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" customHeight="1">
      <c r="A138" s="47">
        <f t="shared" si="7"/>
        <v>40546</v>
      </c>
      <c r="B138" s="68"/>
      <c r="C138" s="28"/>
      <c r="D138" s="29"/>
      <c r="E138" s="39">
        <f t="shared" si="6"/>
        <v>0</v>
      </c>
      <c r="F138" s="113">
        <f t="shared" si="8"/>
        <v>1</v>
      </c>
      <c r="G138" s="103"/>
      <c r="H138" s="121">
        <f>G138+G139+G140</f>
        <v>0</v>
      </c>
      <c r="I138" s="132"/>
      <c r="J138" s="91"/>
      <c r="K138" s="25"/>
      <c r="L138" s="25"/>
      <c r="M138" s="98"/>
      <c r="N138" s="11"/>
      <c r="O138" s="16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" customHeight="1">
      <c r="A139" s="34">
        <f t="shared" si="7"/>
        <v>40547</v>
      </c>
      <c r="B139" s="69"/>
      <c r="C139" s="30"/>
      <c r="D139" s="31"/>
      <c r="E139" s="39">
        <f t="shared" si="6"/>
        <v>0</v>
      </c>
      <c r="F139" s="113">
        <f t="shared" si="8"/>
        <v>1</v>
      </c>
      <c r="G139" s="105">
        <v>0</v>
      </c>
      <c r="H139" s="121"/>
      <c r="I139" s="132"/>
      <c r="J139" s="80"/>
      <c r="K139" s="26"/>
      <c r="L139" s="26"/>
      <c r="M139" s="11"/>
      <c r="N139" s="11"/>
      <c r="O139" s="16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" customHeight="1" thickBot="1">
      <c r="A140" s="36">
        <f t="shared" si="7"/>
        <v>40548</v>
      </c>
      <c r="B140" s="71"/>
      <c r="C140" s="32"/>
      <c r="D140" s="33"/>
      <c r="E140" s="41">
        <f t="shared" si="6"/>
        <v>0</v>
      </c>
      <c r="F140" s="42"/>
      <c r="G140" s="112"/>
      <c r="H140" s="130"/>
      <c r="I140" s="137"/>
      <c r="J140" s="83"/>
      <c r="K140" s="27"/>
      <c r="L140" s="27"/>
      <c r="M140" s="17"/>
      <c r="N140" s="17"/>
      <c r="O140" s="18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ht="13.5" thickTop="1"/>
  </sheetData>
  <mergeCells count="41">
    <mergeCell ref="I100:I105"/>
    <mergeCell ref="I65:I70"/>
    <mergeCell ref="I72:I77"/>
    <mergeCell ref="I128:I133"/>
    <mergeCell ref="I79:I84"/>
    <mergeCell ref="I86:I91"/>
    <mergeCell ref="I93:I98"/>
    <mergeCell ref="I135:I140"/>
    <mergeCell ref="I107:I112"/>
    <mergeCell ref="I114:I119"/>
    <mergeCell ref="I121:I126"/>
    <mergeCell ref="H124:H130"/>
    <mergeCell ref="H131:H137"/>
    <mergeCell ref="H138:H140"/>
    <mergeCell ref="I16:I21"/>
    <mergeCell ref="I23:I28"/>
    <mergeCell ref="I30:I35"/>
    <mergeCell ref="I37:I42"/>
    <mergeCell ref="I44:I49"/>
    <mergeCell ref="I51:I56"/>
    <mergeCell ref="I58:I63"/>
    <mergeCell ref="H96:H102"/>
    <mergeCell ref="H103:H109"/>
    <mergeCell ref="H110:H116"/>
    <mergeCell ref="H117:H123"/>
    <mergeCell ref="H68:H74"/>
    <mergeCell ref="H75:H81"/>
    <mergeCell ref="H82:H88"/>
    <mergeCell ref="H89:H95"/>
    <mergeCell ref="H40:H46"/>
    <mergeCell ref="H47:H53"/>
    <mergeCell ref="H54:H60"/>
    <mergeCell ref="H61:H67"/>
    <mergeCell ref="I9:I14"/>
    <mergeCell ref="I2:I7"/>
    <mergeCell ref="H26:H32"/>
    <mergeCell ref="H33:H39"/>
    <mergeCell ref="H19:H25"/>
    <mergeCell ref="H12:H18"/>
    <mergeCell ref="H5:H11"/>
    <mergeCell ref="H2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workbookViewId="0" topLeftCell="A1">
      <selection activeCell="C23" sqref="C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1996-10-14T23:33:28Z</dcterms:created>
  <dcterms:modified xsi:type="dcterms:W3CDTF">2011-01-10T17:06:10Z</dcterms:modified>
  <cp:category/>
  <cp:version/>
  <cp:contentType/>
  <cp:contentStatus/>
</cp:coreProperties>
</file>