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Табела 1-UNOS PODATAKA" sheetId="1" r:id="rId1"/>
    <sheet name="Табела 2-STAMPA" sheetId="2" r:id="rId2"/>
  </sheets>
  <definedNames>
    <definedName name="CRITERIA" localSheetId="0">'Табела 1-UNOS PODATAKA'!#REF!</definedName>
    <definedName name="CRITERIA" localSheetId="1">'Табела 2-STAMPA'!#REF!</definedName>
    <definedName name="dddddddddddddddddd">#REF!</definedName>
    <definedName name="Komanda">#REF!</definedName>
    <definedName name="_xlnm.Print_Titles" localSheetId="0">'Табела 1-UNOS PODATAKA'!$A:$H,'Табела 1-UNOS PODATAKA'!$2:$3</definedName>
    <definedName name="_xlnm.Print_Titles" localSheetId="1">'Табела 2-STAMPA'!$A:$H,'Табела 2-STAMPA'!$2:$3</definedName>
  </definedNames>
  <calcPr fullCalcOnLoad="1"/>
</workbook>
</file>

<file path=xl/sharedStrings.xml><?xml version="1.0" encoding="utf-8"?>
<sst xmlns="http://schemas.openxmlformats.org/spreadsheetml/2006/main" count="53" uniqueCount="18">
  <si>
    <t>рбр</t>
  </si>
  <si>
    <t>Име и презиме</t>
  </si>
  <si>
    <t>радник</t>
  </si>
  <si>
    <t>СЛЕДУЈЕ</t>
  </si>
  <si>
    <t>ОДОБРЕНО</t>
  </si>
  <si>
    <t>МЕСЕЦ ОКТОБАР 2010. год</t>
  </si>
  <si>
    <t>МЕСЕЦ НОВЕМБАР 2010. год</t>
  </si>
  <si>
    <t>врста одсуства</t>
  </si>
  <si>
    <t>дана</t>
  </si>
  <si>
    <t>ОД</t>
  </si>
  <si>
    <t>ДО</t>
  </si>
  <si>
    <t>0стаје</t>
  </si>
  <si>
    <t>Петар Петровић</t>
  </si>
  <si>
    <t>сектор1</t>
  </si>
  <si>
    <t>го</t>
  </si>
  <si>
    <t>сд</t>
  </si>
  <si>
    <t>п</t>
  </si>
  <si>
    <t>ЛЕГЕНДА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</si>
</sst>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\.mm\.yyyy;@"/>
    <numFmt numFmtId="184" formatCode="[$-C1A]d\.\ mmmm\ yyyy;@"/>
    <numFmt numFmtId="185" formatCode="[$-409]h:mm:ss\ AM/PM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[$-81A]dd\.\ mmmm\ yyyy"/>
    <numFmt numFmtId="199" formatCode="dd/mm/yy;@"/>
    <numFmt numFmtId="200" formatCode="mmm/yyyy"/>
    <numFmt numFmtId="201" formatCode="d/\ m/\ yyyy;@"/>
    <numFmt numFmtId="202" formatCode="dd/mm/yyyy;@"/>
  </numFmts>
  <fonts count="16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 applyFill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center" wrapText="1"/>
      <protection/>
    </xf>
    <xf numFmtId="199" fontId="8" fillId="0" borderId="1" xfId="21" applyNumberFormat="1" applyFont="1" applyFill="1" applyBorder="1" applyAlignment="1" applyProtection="1">
      <alignment horizontal="center" vertical="center" textRotation="90"/>
      <protection/>
    </xf>
    <xf numFmtId="0" fontId="8" fillId="0" borderId="0" xfId="21" applyFont="1" applyFill="1" applyAlignment="1" applyProtection="1">
      <alignment horizontal="center" vertical="center"/>
      <protection/>
    </xf>
    <xf numFmtId="0" fontId="9" fillId="0" borderId="1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left" vertical="center"/>
      <protection/>
    </xf>
    <xf numFmtId="192" fontId="1" fillId="0" borderId="0" xfId="21" applyNumberFormat="1" applyFill="1" applyAlignment="1" applyProtection="1">
      <alignment horizontal="center" vertical="center"/>
      <protection/>
    </xf>
    <xf numFmtId="2" fontId="1" fillId="0" borderId="0" xfId="21" applyNumberFormat="1" applyFill="1" applyAlignment="1" applyProtection="1">
      <alignment horizontal="center" vertical="center"/>
      <protection/>
    </xf>
    <xf numFmtId="0" fontId="1" fillId="0" borderId="0" xfId="21" applyFill="1" applyAlignment="1" applyProtection="1">
      <alignment horizontal="left" vertical="center"/>
      <protection/>
    </xf>
    <xf numFmtId="0" fontId="9" fillId="2" borderId="1" xfId="21" applyFont="1" applyFill="1" applyBorder="1" applyAlignment="1" applyProtection="1">
      <alignment horizontal="left" vertical="center"/>
      <protection/>
    </xf>
    <xf numFmtId="0" fontId="10" fillId="0" borderId="0" xfId="21" applyFont="1" applyFill="1" applyAlignment="1" applyProtection="1">
      <alignment horizontal="left" vertical="center"/>
      <protection/>
    </xf>
    <xf numFmtId="197" fontId="10" fillId="0" borderId="0" xfId="21" applyNumberFormat="1" applyFont="1" applyFill="1" applyAlignment="1" applyProtection="1">
      <alignment horizontal="left" vertical="center"/>
      <protection/>
    </xf>
    <xf numFmtId="197" fontId="11" fillId="0" borderId="0" xfId="21" applyNumberFormat="1" applyFont="1" applyFill="1" applyAlignment="1" applyProtection="1">
      <alignment horizontal="left" vertical="center"/>
      <protection/>
    </xf>
    <xf numFmtId="0" fontId="9" fillId="2" borderId="1" xfId="21" applyFont="1" applyFill="1" applyBorder="1" applyAlignment="1" applyProtection="1">
      <alignment horizontal="center" vertical="center"/>
      <protection/>
    </xf>
    <xf numFmtId="1" fontId="9" fillId="2" borderId="1" xfId="21" applyNumberFormat="1" applyFont="1" applyFill="1" applyBorder="1" applyAlignment="1" applyProtection="1">
      <alignment horizontal="center" vertical="center"/>
      <protection/>
    </xf>
    <xf numFmtId="199" fontId="9" fillId="2" borderId="1" xfId="21" applyNumberFormat="1" applyFont="1" applyFill="1" applyBorder="1" applyAlignment="1" applyProtection="1">
      <alignment horizontal="center" vertical="center"/>
      <protection locked="0"/>
    </xf>
    <xf numFmtId="1" fontId="9" fillId="0" borderId="1" xfId="21" applyNumberFormat="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Alignment="1" applyProtection="1">
      <alignment horizontal="left" vertical="center"/>
      <protection/>
    </xf>
    <xf numFmtId="0" fontId="4" fillId="0" borderId="1" xfId="21" applyFont="1" applyFill="1" applyBorder="1" applyAlignment="1" applyProtection="1">
      <alignment horizontal="center" vertical="center"/>
      <protection/>
    </xf>
    <xf numFmtId="0" fontId="6" fillId="0" borderId="1" xfId="21" applyFont="1" applyFill="1" applyBorder="1" applyAlignment="1" applyProtection="1">
      <alignment horizontal="center" vertical="center"/>
      <protection/>
    </xf>
    <xf numFmtId="0" fontId="5" fillId="0" borderId="1" xfId="21" applyFont="1" applyFill="1" applyBorder="1" applyAlignment="1" applyProtection="1">
      <alignment horizontal="center" vertical="center"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7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n odmora" xfId="21"/>
    <cellStyle name="Percent" xfId="22"/>
  </cellStyles>
  <dxfs count="2">
    <dxf>
      <font>
        <color auto="1"/>
      </font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0"/>
          <a:ext cx="1235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АНЕX ПЛАНA коришћења годишњих одмора,слободних дана и наградног одсуства ПВЛ  jединица хад-а
за 2006.годину</a:t>
          </a:r>
        </a:p>
      </xdr:txBody>
    </xdr:sp>
    <xdr:clientData/>
  </xdr:twoCellAnchor>
  <xdr:twoCellAnchor>
    <xdr:from>
      <xdr:col>1</xdr:col>
      <xdr:colOff>9525</xdr:colOff>
      <xdr:row>13</xdr:row>
      <xdr:rowOff>85725</xdr:rowOff>
    </xdr:from>
    <xdr:to>
      <xdr:col>2</xdr:col>
      <xdr:colOff>419100</xdr:colOff>
      <xdr:row>19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" y="3162300"/>
          <a:ext cx="19621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го- Годишњи одмор
сд-Слободан дан
п-приватно одсуство</a:t>
          </a:r>
        </a:p>
      </xdr:txBody>
    </xdr:sp>
    <xdr:clientData/>
  </xdr:twoCellAnchor>
  <xdr:twoCellAnchor>
    <xdr:from>
      <xdr:col>4</xdr:col>
      <xdr:colOff>419100</xdr:colOff>
      <xdr:row>13</xdr:row>
      <xdr:rowOff>38100</xdr:rowOff>
    </xdr:from>
    <xdr:to>
      <xdr:col>30</xdr:col>
      <xdr:colOff>180975</xdr:colOff>
      <xdr:row>19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00450" y="3095625"/>
          <a:ext cx="73437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 ovu tablicu unosim podatke (Табела 1).
OK, to si napravio I odlicno funkcionise.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0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АНЕX ПЛАНA коришћења годишњих одмора,слободних дана и наградног одсуства ПВЛ  jединица хад-а
за 2006.годину</a:t>
          </a:r>
        </a:p>
      </xdr:txBody>
    </xdr:sp>
    <xdr:clientData/>
  </xdr:twoCellAnchor>
  <xdr:twoCellAnchor>
    <xdr:from>
      <xdr:col>1</xdr:col>
      <xdr:colOff>9525</xdr:colOff>
      <xdr:row>11</xdr:row>
      <xdr:rowOff>85725</xdr:rowOff>
    </xdr:from>
    <xdr:to>
      <xdr:col>2</xdr:col>
      <xdr:colOff>419100</xdr:colOff>
      <xdr:row>17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" y="2800350"/>
          <a:ext cx="19621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го- Годишњи одмор
сд-Слободан дан
п-приватно одсуство</a:t>
          </a:r>
        </a:p>
      </xdr:txBody>
    </xdr:sp>
    <xdr:clientData/>
  </xdr:twoCellAnchor>
  <xdr:twoCellAnchor>
    <xdr:from>
      <xdr:col>2</xdr:col>
      <xdr:colOff>533400</xdr:colOff>
      <xdr:row>11</xdr:row>
      <xdr:rowOff>104775</xdr:rowOff>
    </xdr:from>
    <xdr:to>
      <xdr:col>39</xdr:col>
      <xdr:colOff>152400</xdr:colOff>
      <xdr:row>21</xdr:row>
      <xdr:rowOff>114300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352675" y="2800350"/>
          <a:ext cx="62103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Kada unesem podatke u Tabelu 1,
Da li je moguce da u ovu Tabelu 2 (koja ce biti odstampana), prikazuje podatke u </a:t>
          </a:r>
          <a:r>
            <a:rPr lang="en-US" cap="none" sz="1400" b="1" i="0" u="sng" baseline="0">
              <a:latin typeface="Arial"/>
              <a:ea typeface="Arial"/>
              <a:cs typeface="Arial"/>
            </a:rPr>
            <a:t>JEDNOM REDU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za svaku vrstu odsustva (ГО,СД,П) za svako lice pojedinacno?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Kao sto je prikazano sada trenutno u tablici!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57</xdr:col>
      <xdr:colOff>66675</xdr:colOff>
      <xdr:row>12</xdr:row>
      <xdr:rowOff>38100</xdr:rowOff>
    </xdr:to>
    <xdr:sp>
      <xdr:nvSpPr>
        <xdr:cNvPr id="4" name="Line 17"/>
        <xdr:cNvSpPr>
          <a:spLocks/>
        </xdr:cNvSpPr>
      </xdr:nvSpPr>
      <xdr:spPr>
        <a:xfrm>
          <a:off x="3609975" y="1524000"/>
          <a:ext cx="84677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</xdr:row>
      <xdr:rowOff>9525</xdr:rowOff>
    </xdr:from>
    <xdr:to>
      <xdr:col>57</xdr:col>
      <xdr:colOff>76200</xdr:colOff>
      <xdr:row>12</xdr:row>
      <xdr:rowOff>28575</xdr:rowOff>
    </xdr:to>
    <xdr:sp>
      <xdr:nvSpPr>
        <xdr:cNvPr id="5" name="Line 18"/>
        <xdr:cNvSpPr>
          <a:spLocks/>
        </xdr:cNvSpPr>
      </xdr:nvSpPr>
      <xdr:spPr>
        <a:xfrm>
          <a:off x="6572250" y="1533525"/>
          <a:ext cx="55149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4</xdr:row>
      <xdr:rowOff>0</xdr:rowOff>
    </xdr:from>
    <xdr:to>
      <xdr:col>57</xdr:col>
      <xdr:colOff>47625</xdr:colOff>
      <xdr:row>12</xdr:row>
      <xdr:rowOff>38100</xdr:rowOff>
    </xdr:to>
    <xdr:sp>
      <xdr:nvSpPr>
        <xdr:cNvPr id="6" name="Line 19"/>
        <xdr:cNvSpPr>
          <a:spLocks/>
        </xdr:cNvSpPr>
      </xdr:nvSpPr>
      <xdr:spPr>
        <a:xfrm>
          <a:off x="9134475" y="1524000"/>
          <a:ext cx="29241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</xdr:row>
      <xdr:rowOff>180975</xdr:rowOff>
    </xdr:from>
    <xdr:to>
      <xdr:col>70</xdr:col>
      <xdr:colOff>447675</xdr:colOff>
      <xdr:row>13</xdr:row>
      <xdr:rowOff>28575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12011025" y="2705100"/>
          <a:ext cx="30480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Vec uneseni podaci u Tabelu 1</a:t>
          </a:r>
        </a:p>
      </xdr:txBody>
    </xdr:sp>
    <xdr:clientData/>
  </xdr:twoCellAnchor>
  <xdr:twoCellAnchor>
    <xdr:from>
      <xdr:col>2</xdr:col>
      <xdr:colOff>314325</xdr:colOff>
      <xdr:row>4</xdr:row>
      <xdr:rowOff>0</xdr:rowOff>
    </xdr:from>
    <xdr:to>
      <xdr:col>56</xdr:col>
      <xdr:colOff>190500</xdr:colOff>
      <xdr:row>12</xdr:row>
      <xdr:rowOff>47625</xdr:rowOff>
    </xdr:to>
    <xdr:sp>
      <xdr:nvSpPr>
        <xdr:cNvPr id="8" name="Line 21"/>
        <xdr:cNvSpPr>
          <a:spLocks/>
        </xdr:cNvSpPr>
      </xdr:nvSpPr>
      <xdr:spPr>
        <a:xfrm>
          <a:off x="2133600" y="1524000"/>
          <a:ext cx="98679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9525</xdr:rowOff>
    </xdr:from>
    <xdr:to>
      <xdr:col>57</xdr:col>
      <xdr:colOff>9525</xdr:colOff>
      <xdr:row>12</xdr:row>
      <xdr:rowOff>66675</xdr:rowOff>
    </xdr:to>
    <xdr:sp>
      <xdr:nvSpPr>
        <xdr:cNvPr id="9" name="Line 22"/>
        <xdr:cNvSpPr>
          <a:spLocks/>
        </xdr:cNvSpPr>
      </xdr:nvSpPr>
      <xdr:spPr>
        <a:xfrm>
          <a:off x="952500" y="1533525"/>
          <a:ext cx="110680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BR32"/>
  <sheetViews>
    <sheetView zoomScale="75" zoomScaleNormal="75" zoomScaleSheetLayoutView="100" workbookViewId="0" topLeftCell="A1">
      <pane ySplit="3" topLeftCell="BM4" activePane="bottomLeft" state="frozen"/>
      <selection pane="topLeft" activeCell="AH13" sqref="AH13"/>
      <selection pane="bottomLeft" activeCell="B7" sqref="B7"/>
    </sheetView>
  </sheetViews>
  <sheetFormatPr defaultColWidth="9.140625" defaultRowHeight="12.75"/>
  <cols>
    <col min="1" max="1" width="4.00390625" style="4" customWidth="1"/>
    <col min="2" max="2" width="23.28125" style="10" customWidth="1"/>
    <col min="3" max="3" width="8.8515625" style="1" customWidth="1"/>
    <col min="4" max="4" width="11.57421875" style="1" customWidth="1"/>
    <col min="5" max="5" width="8.8515625" style="1" customWidth="1"/>
    <col min="6" max="7" width="13.421875" style="4" customWidth="1"/>
    <col min="8" max="8" width="7.421875" style="1" customWidth="1"/>
    <col min="9" max="9" width="7.57421875" style="1" bestFit="1" customWidth="1"/>
    <col min="10" max="70" width="3.00390625" style="1" customWidth="1"/>
    <col min="71" max="16384" width="8.00390625" style="1" customWidth="1"/>
  </cols>
  <sheetData>
    <row r="2" spans="1:70" ht="33" customHeight="1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2"/>
      <c r="H2" s="23"/>
      <c r="I2" s="25" t="s">
        <v>11</v>
      </c>
      <c r="J2" s="21" t="s">
        <v>5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 t="s">
        <v>6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s="4" customFormat="1" ht="57.75" customHeight="1">
      <c r="A3" s="20"/>
      <c r="B3" s="22"/>
      <c r="C3" s="24"/>
      <c r="D3" s="2" t="s">
        <v>7</v>
      </c>
      <c r="E3" s="2" t="s">
        <v>8</v>
      </c>
      <c r="F3" s="2" t="s">
        <v>9</v>
      </c>
      <c r="G3" s="2" t="s">
        <v>10</v>
      </c>
      <c r="H3" s="2" t="s">
        <v>8</v>
      </c>
      <c r="I3" s="25"/>
      <c r="J3" s="3">
        <v>40452</v>
      </c>
      <c r="K3" s="3">
        <v>40453</v>
      </c>
      <c r="L3" s="3">
        <v>40454</v>
      </c>
      <c r="M3" s="3">
        <v>40455</v>
      </c>
      <c r="N3" s="3">
        <v>40456</v>
      </c>
      <c r="O3" s="3">
        <v>40457</v>
      </c>
      <c r="P3" s="3">
        <v>40458</v>
      </c>
      <c r="Q3" s="3">
        <v>40459</v>
      </c>
      <c r="R3" s="3">
        <v>40460</v>
      </c>
      <c r="S3" s="3">
        <v>40461</v>
      </c>
      <c r="T3" s="3">
        <v>40462</v>
      </c>
      <c r="U3" s="3">
        <v>40463</v>
      </c>
      <c r="V3" s="3">
        <v>40464</v>
      </c>
      <c r="W3" s="3">
        <v>40465</v>
      </c>
      <c r="X3" s="3">
        <v>40466</v>
      </c>
      <c r="Y3" s="3">
        <v>40467</v>
      </c>
      <c r="Z3" s="3">
        <v>40468</v>
      </c>
      <c r="AA3" s="3">
        <v>40469</v>
      </c>
      <c r="AB3" s="3">
        <v>40470</v>
      </c>
      <c r="AC3" s="3">
        <v>40471</v>
      </c>
      <c r="AD3" s="3">
        <v>40472</v>
      </c>
      <c r="AE3" s="3">
        <v>40473</v>
      </c>
      <c r="AF3" s="3">
        <v>40474</v>
      </c>
      <c r="AG3" s="3">
        <v>40475</v>
      </c>
      <c r="AH3" s="3">
        <v>40476</v>
      </c>
      <c r="AI3" s="3">
        <v>40477</v>
      </c>
      <c r="AJ3" s="3">
        <v>40478</v>
      </c>
      <c r="AK3" s="3">
        <v>40479</v>
      </c>
      <c r="AL3" s="3">
        <v>40480</v>
      </c>
      <c r="AM3" s="3">
        <v>40481</v>
      </c>
      <c r="AN3" s="3">
        <v>40482</v>
      </c>
      <c r="AO3" s="3">
        <v>40483</v>
      </c>
      <c r="AP3" s="3">
        <v>40484</v>
      </c>
      <c r="AQ3" s="3">
        <v>40485</v>
      </c>
      <c r="AR3" s="3">
        <v>40486</v>
      </c>
      <c r="AS3" s="3">
        <v>40487</v>
      </c>
      <c r="AT3" s="3">
        <v>40488</v>
      </c>
      <c r="AU3" s="3">
        <v>40489</v>
      </c>
      <c r="AV3" s="3">
        <v>40490</v>
      </c>
      <c r="AW3" s="3">
        <v>40491</v>
      </c>
      <c r="AX3" s="3">
        <v>40492</v>
      </c>
      <c r="AY3" s="3">
        <v>40493</v>
      </c>
      <c r="AZ3" s="3">
        <v>40494</v>
      </c>
      <c r="BA3" s="3">
        <v>40495</v>
      </c>
      <c r="BB3" s="3">
        <v>40496</v>
      </c>
      <c r="BC3" s="3">
        <v>40497</v>
      </c>
      <c r="BD3" s="3">
        <v>40498</v>
      </c>
      <c r="BE3" s="3">
        <v>40499</v>
      </c>
      <c r="BF3" s="3">
        <v>40500</v>
      </c>
      <c r="BG3" s="3">
        <v>40501</v>
      </c>
      <c r="BH3" s="3">
        <v>40502</v>
      </c>
      <c r="BI3" s="3">
        <v>40503</v>
      </c>
      <c r="BJ3" s="3">
        <v>40504</v>
      </c>
      <c r="BK3" s="3">
        <v>40505</v>
      </c>
      <c r="BL3" s="3">
        <v>40506</v>
      </c>
      <c r="BM3" s="3">
        <v>40507</v>
      </c>
      <c r="BN3" s="3">
        <v>40508</v>
      </c>
      <c r="BO3" s="3">
        <v>40509</v>
      </c>
      <c r="BP3" s="3">
        <v>40510</v>
      </c>
      <c r="BQ3" s="3">
        <v>40511</v>
      </c>
      <c r="BR3" s="3">
        <v>40512</v>
      </c>
    </row>
    <row r="4" spans="1:70" s="6" customFormat="1" ht="14.25" customHeight="1">
      <c r="A4" s="15">
        <v>1</v>
      </c>
      <c r="B4" s="11" t="s">
        <v>12</v>
      </c>
      <c r="C4" s="15" t="s">
        <v>13</v>
      </c>
      <c r="D4" s="15" t="s">
        <v>14</v>
      </c>
      <c r="E4" s="16">
        <v>25</v>
      </c>
      <c r="F4" s="17">
        <v>40455</v>
      </c>
      <c r="G4" s="17">
        <v>40466</v>
      </c>
      <c r="H4" s="18">
        <f>COUNTIF(J4:BR4,"го")</f>
        <v>10</v>
      </c>
      <c r="I4" s="18">
        <f>E4-H4</f>
        <v>15</v>
      </c>
      <c r="J4" s="5">
        <f aca="true" t="shared" si="0" ref="J4:S6">IF(OR(WEEKDAY(J$3,2)=6,WEEKDAY(J$3,2)=7),"",IF(AND(J$3&gt;=$F4,J$3&lt;=$G4),$D4,""))</f>
      </c>
      <c r="K4" s="5">
        <f t="shared" si="0"/>
      </c>
      <c r="L4" s="5">
        <f t="shared" si="0"/>
      </c>
      <c r="M4" s="5" t="str">
        <f t="shared" si="0"/>
        <v>го</v>
      </c>
      <c r="N4" s="5" t="str">
        <f t="shared" si="0"/>
        <v>го</v>
      </c>
      <c r="O4" s="5" t="str">
        <f t="shared" si="0"/>
        <v>го</v>
      </c>
      <c r="P4" s="5" t="str">
        <f t="shared" si="0"/>
        <v>го</v>
      </c>
      <c r="Q4" s="5" t="str">
        <f t="shared" si="0"/>
        <v>го</v>
      </c>
      <c r="R4" s="5">
        <f t="shared" si="0"/>
      </c>
      <c r="S4" s="5">
        <f t="shared" si="0"/>
      </c>
      <c r="T4" s="5" t="str">
        <f aca="true" t="shared" si="1" ref="T4:AC6">IF(OR(WEEKDAY(T$3,2)=6,WEEKDAY(T$3,2)=7),"",IF(AND(T$3&gt;=$F4,T$3&lt;=$G4),$D4,""))</f>
        <v>го</v>
      </c>
      <c r="U4" s="5" t="str">
        <f t="shared" si="1"/>
        <v>го</v>
      </c>
      <c r="V4" s="5" t="str">
        <f t="shared" si="1"/>
        <v>го</v>
      </c>
      <c r="W4" s="5" t="str">
        <f t="shared" si="1"/>
        <v>го</v>
      </c>
      <c r="X4" s="5" t="str">
        <f t="shared" si="1"/>
        <v>го</v>
      </c>
      <c r="Y4" s="5">
        <f t="shared" si="1"/>
      </c>
      <c r="Z4" s="5">
        <f t="shared" si="1"/>
      </c>
      <c r="AA4" s="5">
        <f t="shared" si="1"/>
      </c>
      <c r="AB4" s="5">
        <f t="shared" si="1"/>
      </c>
      <c r="AC4" s="5">
        <f t="shared" si="1"/>
      </c>
      <c r="AD4" s="5">
        <f aca="true" t="shared" si="2" ref="AD4:AM6">IF(OR(WEEKDAY(AD$3,2)=6,WEEKDAY(AD$3,2)=7),"",IF(AND(AD$3&gt;=$F4,AD$3&lt;=$G4),$D4,""))</f>
      </c>
      <c r="AE4" s="5">
        <f t="shared" si="2"/>
      </c>
      <c r="AF4" s="5">
        <f t="shared" si="2"/>
      </c>
      <c r="AG4" s="5">
        <f t="shared" si="2"/>
      </c>
      <c r="AH4" s="5">
        <f t="shared" si="2"/>
      </c>
      <c r="AI4" s="5">
        <f t="shared" si="2"/>
      </c>
      <c r="AJ4" s="5">
        <f t="shared" si="2"/>
      </c>
      <c r="AK4" s="5">
        <f t="shared" si="2"/>
      </c>
      <c r="AL4" s="5">
        <f t="shared" si="2"/>
      </c>
      <c r="AM4" s="5">
        <f t="shared" si="2"/>
      </c>
      <c r="AN4" s="5">
        <f aca="true" t="shared" si="3" ref="AN4:AW6">IF(OR(WEEKDAY(AN$3,2)=6,WEEKDAY(AN$3,2)=7),"",IF(AND(AN$3&gt;=$F4,AN$3&lt;=$G4),$D4,""))</f>
      </c>
      <c r="AO4" s="5">
        <f t="shared" si="3"/>
      </c>
      <c r="AP4" s="5">
        <f t="shared" si="3"/>
      </c>
      <c r="AQ4" s="5">
        <f t="shared" si="3"/>
      </c>
      <c r="AR4" s="5">
        <f t="shared" si="3"/>
      </c>
      <c r="AS4" s="5">
        <f t="shared" si="3"/>
      </c>
      <c r="AT4" s="5">
        <f t="shared" si="3"/>
      </c>
      <c r="AU4" s="5">
        <f t="shared" si="3"/>
      </c>
      <c r="AV4" s="5">
        <f t="shared" si="3"/>
      </c>
      <c r="AW4" s="5">
        <f t="shared" si="3"/>
      </c>
      <c r="AX4" s="5">
        <f aca="true" t="shared" si="4" ref="AX4:BG6">IF(OR(WEEKDAY(AX$3,2)=6,WEEKDAY(AX$3,2)=7),"",IF(AND(AX$3&gt;=$F4,AX$3&lt;=$G4),$D4,""))</f>
      </c>
      <c r="AY4" s="5">
        <f t="shared" si="4"/>
      </c>
      <c r="AZ4" s="5">
        <f t="shared" si="4"/>
      </c>
      <c r="BA4" s="5">
        <f t="shared" si="4"/>
      </c>
      <c r="BB4" s="5">
        <f t="shared" si="4"/>
      </c>
      <c r="BC4" s="5">
        <f t="shared" si="4"/>
      </c>
      <c r="BD4" s="5">
        <f t="shared" si="4"/>
      </c>
      <c r="BE4" s="5">
        <f t="shared" si="4"/>
      </c>
      <c r="BF4" s="5">
        <f t="shared" si="4"/>
      </c>
      <c r="BG4" s="5">
        <f t="shared" si="4"/>
      </c>
      <c r="BH4" s="5">
        <f aca="true" t="shared" si="5" ref="BH4:BR6">IF(OR(WEEKDAY(BH$3,2)=6,WEEKDAY(BH$3,2)=7),"",IF(AND(BH$3&gt;=$F4,BH$3&lt;=$G4),$D4,""))</f>
      </c>
      <c r="BI4" s="5">
        <f t="shared" si="5"/>
      </c>
      <c r="BJ4" s="5">
        <f t="shared" si="5"/>
      </c>
      <c r="BK4" s="5">
        <f t="shared" si="5"/>
      </c>
      <c r="BL4" s="5">
        <f t="shared" si="5"/>
      </c>
      <c r="BM4" s="5">
        <f t="shared" si="5"/>
      </c>
      <c r="BN4" s="5">
        <f t="shared" si="5"/>
      </c>
      <c r="BO4" s="5">
        <f t="shared" si="5"/>
      </c>
      <c r="BP4" s="5">
        <f t="shared" si="5"/>
      </c>
      <c r="BQ4" s="5">
        <f t="shared" si="5"/>
      </c>
      <c r="BR4" s="5">
        <f t="shared" si="5"/>
      </c>
    </row>
    <row r="5" spans="1:70" s="6" customFormat="1" ht="14.25" customHeight="1">
      <c r="A5" s="15">
        <v>1</v>
      </c>
      <c r="B5" s="11" t="s">
        <v>12</v>
      </c>
      <c r="C5" s="15" t="s">
        <v>13</v>
      </c>
      <c r="D5" s="15" t="s">
        <v>15</v>
      </c>
      <c r="E5" s="16">
        <v>5</v>
      </c>
      <c r="F5" s="17">
        <v>40469</v>
      </c>
      <c r="G5" s="17">
        <v>40473</v>
      </c>
      <c r="H5" s="18">
        <f>COUNTIF(J5:BR5,"сд")</f>
        <v>5</v>
      </c>
      <c r="I5" s="18">
        <f>E5-H5</f>
        <v>0</v>
      </c>
      <c r="J5" s="5">
        <f t="shared" si="0"/>
      </c>
      <c r="K5" s="5">
        <f t="shared" si="0"/>
      </c>
      <c r="L5" s="5">
        <f t="shared" si="0"/>
      </c>
      <c r="M5" s="5">
        <f t="shared" si="0"/>
      </c>
      <c r="N5" s="5">
        <f t="shared" si="0"/>
      </c>
      <c r="O5" s="5">
        <f t="shared" si="0"/>
      </c>
      <c r="P5" s="5">
        <f t="shared" si="0"/>
      </c>
      <c r="Q5" s="5">
        <f t="shared" si="0"/>
      </c>
      <c r="R5" s="5">
        <f t="shared" si="0"/>
      </c>
      <c r="S5" s="5">
        <f t="shared" si="0"/>
      </c>
      <c r="T5" s="5">
        <f t="shared" si="1"/>
      </c>
      <c r="U5" s="5">
        <f t="shared" si="1"/>
      </c>
      <c r="V5" s="5">
        <f t="shared" si="1"/>
      </c>
      <c r="W5" s="5">
        <f t="shared" si="1"/>
      </c>
      <c r="X5" s="5">
        <f t="shared" si="1"/>
      </c>
      <c r="Y5" s="5">
        <f t="shared" si="1"/>
      </c>
      <c r="Z5" s="5">
        <f t="shared" si="1"/>
      </c>
      <c r="AA5" s="5" t="str">
        <f t="shared" si="1"/>
        <v>сд</v>
      </c>
      <c r="AB5" s="5" t="str">
        <f t="shared" si="1"/>
        <v>сд</v>
      </c>
      <c r="AC5" s="5" t="str">
        <f t="shared" si="1"/>
        <v>сд</v>
      </c>
      <c r="AD5" s="5" t="str">
        <f t="shared" si="2"/>
        <v>сд</v>
      </c>
      <c r="AE5" s="5" t="str">
        <f t="shared" si="2"/>
        <v>сд</v>
      </c>
      <c r="AF5" s="5">
        <f t="shared" si="2"/>
      </c>
      <c r="AG5" s="5">
        <f t="shared" si="2"/>
      </c>
      <c r="AH5" s="5">
        <f t="shared" si="2"/>
      </c>
      <c r="AI5" s="5">
        <f t="shared" si="2"/>
      </c>
      <c r="AJ5" s="5">
        <f t="shared" si="2"/>
      </c>
      <c r="AK5" s="5">
        <f t="shared" si="2"/>
      </c>
      <c r="AL5" s="5">
        <f t="shared" si="2"/>
      </c>
      <c r="AM5" s="5">
        <f t="shared" si="2"/>
      </c>
      <c r="AN5" s="5">
        <f t="shared" si="3"/>
      </c>
      <c r="AO5" s="5">
        <f t="shared" si="3"/>
      </c>
      <c r="AP5" s="5">
        <f t="shared" si="3"/>
      </c>
      <c r="AQ5" s="5">
        <f t="shared" si="3"/>
      </c>
      <c r="AR5" s="5">
        <f t="shared" si="3"/>
      </c>
      <c r="AS5" s="5">
        <f t="shared" si="3"/>
      </c>
      <c r="AT5" s="5">
        <f t="shared" si="3"/>
      </c>
      <c r="AU5" s="5">
        <f t="shared" si="3"/>
      </c>
      <c r="AV5" s="5">
        <f t="shared" si="3"/>
      </c>
      <c r="AW5" s="5">
        <f t="shared" si="3"/>
      </c>
      <c r="AX5" s="5">
        <f t="shared" si="4"/>
      </c>
      <c r="AY5" s="5">
        <f t="shared" si="4"/>
      </c>
      <c r="AZ5" s="5">
        <f t="shared" si="4"/>
      </c>
      <c r="BA5" s="5">
        <f t="shared" si="4"/>
      </c>
      <c r="BB5" s="5">
        <f t="shared" si="4"/>
      </c>
      <c r="BC5" s="5">
        <f t="shared" si="4"/>
      </c>
      <c r="BD5" s="5">
        <f t="shared" si="4"/>
      </c>
      <c r="BE5" s="5">
        <f t="shared" si="4"/>
      </c>
      <c r="BF5" s="5">
        <f t="shared" si="4"/>
      </c>
      <c r="BG5" s="5">
        <f t="shared" si="4"/>
      </c>
      <c r="BH5" s="5">
        <f t="shared" si="5"/>
      </c>
      <c r="BI5" s="5">
        <f t="shared" si="5"/>
      </c>
      <c r="BJ5" s="5">
        <f t="shared" si="5"/>
      </c>
      <c r="BK5" s="5">
        <f t="shared" si="5"/>
      </c>
      <c r="BL5" s="5">
        <f t="shared" si="5"/>
      </c>
      <c r="BM5" s="5">
        <f t="shared" si="5"/>
      </c>
      <c r="BN5" s="5">
        <f t="shared" si="5"/>
      </c>
      <c r="BO5" s="5">
        <f t="shared" si="5"/>
      </c>
      <c r="BP5" s="5">
        <f t="shared" si="5"/>
      </c>
      <c r="BQ5" s="5">
        <f t="shared" si="5"/>
      </c>
      <c r="BR5" s="5">
        <f t="shared" si="5"/>
      </c>
    </row>
    <row r="6" spans="1:70" s="6" customFormat="1" ht="14.25" customHeight="1">
      <c r="A6" s="15">
        <v>1</v>
      </c>
      <c r="B6" s="11" t="s">
        <v>12</v>
      </c>
      <c r="C6" s="15" t="s">
        <v>13</v>
      </c>
      <c r="D6" s="15" t="s">
        <v>16</v>
      </c>
      <c r="E6" s="16">
        <v>8</v>
      </c>
      <c r="F6" s="17">
        <v>40479</v>
      </c>
      <c r="G6" s="17">
        <v>40490</v>
      </c>
      <c r="H6" s="18">
        <f>COUNTIF(J6:BR6,"п")</f>
        <v>8</v>
      </c>
      <c r="I6" s="18">
        <f>E6-H6</f>
        <v>0</v>
      </c>
      <c r="J6" s="5">
        <f t="shared" si="0"/>
      </c>
      <c r="K6" s="5">
        <f t="shared" si="0"/>
      </c>
      <c r="L6" s="5">
        <f t="shared" si="0"/>
      </c>
      <c r="M6" s="5">
        <f t="shared" si="0"/>
      </c>
      <c r="N6" s="5">
        <f t="shared" si="0"/>
      </c>
      <c r="O6" s="5">
        <f t="shared" si="0"/>
      </c>
      <c r="P6" s="5">
        <f t="shared" si="0"/>
      </c>
      <c r="Q6" s="5">
        <f t="shared" si="0"/>
      </c>
      <c r="R6" s="5">
        <f t="shared" si="0"/>
      </c>
      <c r="S6" s="5">
        <f t="shared" si="0"/>
      </c>
      <c r="T6" s="5">
        <f t="shared" si="1"/>
      </c>
      <c r="U6" s="5">
        <f t="shared" si="1"/>
      </c>
      <c r="V6" s="5">
        <f t="shared" si="1"/>
      </c>
      <c r="W6" s="5">
        <f t="shared" si="1"/>
      </c>
      <c r="X6" s="5">
        <f t="shared" si="1"/>
      </c>
      <c r="Y6" s="5">
        <f t="shared" si="1"/>
      </c>
      <c r="Z6" s="5">
        <f t="shared" si="1"/>
      </c>
      <c r="AA6" s="5">
        <f t="shared" si="1"/>
      </c>
      <c r="AB6" s="5">
        <f t="shared" si="1"/>
      </c>
      <c r="AC6" s="5">
        <f t="shared" si="1"/>
      </c>
      <c r="AD6" s="5">
        <f t="shared" si="2"/>
      </c>
      <c r="AE6" s="5">
        <f t="shared" si="2"/>
      </c>
      <c r="AF6" s="5">
        <f t="shared" si="2"/>
      </c>
      <c r="AG6" s="5">
        <f t="shared" si="2"/>
      </c>
      <c r="AH6" s="5">
        <f t="shared" si="2"/>
      </c>
      <c r="AI6" s="5">
        <f t="shared" si="2"/>
      </c>
      <c r="AJ6" s="5">
        <f t="shared" si="2"/>
      </c>
      <c r="AK6" s="5" t="str">
        <f t="shared" si="2"/>
        <v>п</v>
      </c>
      <c r="AL6" s="5" t="str">
        <f t="shared" si="2"/>
        <v>п</v>
      </c>
      <c r="AM6" s="5">
        <f t="shared" si="2"/>
      </c>
      <c r="AN6" s="5">
        <f t="shared" si="3"/>
      </c>
      <c r="AO6" s="5" t="str">
        <f t="shared" si="3"/>
        <v>п</v>
      </c>
      <c r="AP6" s="5" t="str">
        <f t="shared" si="3"/>
        <v>п</v>
      </c>
      <c r="AQ6" s="5" t="str">
        <f t="shared" si="3"/>
        <v>п</v>
      </c>
      <c r="AR6" s="5" t="str">
        <f t="shared" si="3"/>
        <v>п</v>
      </c>
      <c r="AS6" s="5" t="str">
        <f t="shared" si="3"/>
        <v>п</v>
      </c>
      <c r="AT6" s="5">
        <f t="shared" si="3"/>
      </c>
      <c r="AU6" s="5">
        <f t="shared" si="3"/>
      </c>
      <c r="AV6" s="5" t="str">
        <f t="shared" si="3"/>
        <v>п</v>
      </c>
      <c r="AW6" s="5">
        <f t="shared" si="3"/>
      </c>
      <c r="AX6" s="5">
        <f t="shared" si="4"/>
      </c>
      <c r="AY6" s="5">
        <f t="shared" si="4"/>
      </c>
      <c r="AZ6" s="5">
        <f t="shared" si="4"/>
      </c>
      <c r="BA6" s="5">
        <f t="shared" si="4"/>
      </c>
      <c r="BB6" s="5">
        <f t="shared" si="4"/>
      </c>
      <c r="BC6" s="5">
        <f t="shared" si="4"/>
      </c>
      <c r="BD6" s="5">
        <f t="shared" si="4"/>
      </c>
      <c r="BE6" s="5">
        <f t="shared" si="4"/>
      </c>
      <c r="BF6" s="5">
        <f t="shared" si="4"/>
      </c>
      <c r="BG6" s="5">
        <f t="shared" si="4"/>
      </c>
      <c r="BH6" s="5">
        <f t="shared" si="5"/>
      </c>
      <c r="BI6" s="5">
        <f t="shared" si="5"/>
      </c>
      <c r="BJ6" s="5">
        <f t="shared" si="5"/>
      </c>
      <c r="BK6" s="5">
        <f t="shared" si="5"/>
      </c>
      <c r="BL6" s="5">
        <f t="shared" si="5"/>
      </c>
      <c r="BM6" s="5">
        <f t="shared" si="5"/>
      </c>
      <c r="BN6" s="5">
        <f t="shared" si="5"/>
      </c>
      <c r="BO6" s="5">
        <f t="shared" si="5"/>
      </c>
      <c r="BP6" s="5">
        <f t="shared" si="5"/>
      </c>
      <c r="BQ6" s="5">
        <f t="shared" si="5"/>
      </c>
      <c r="BR6" s="5">
        <f t="shared" si="5"/>
      </c>
    </row>
    <row r="13" ht="15.75">
      <c r="B13" s="7" t="s">
        <v>17</v>
      </c>
    </row>
    <row r="18" ht="15">
      <c r="B18" s="9"/>
    </row>
    <row r="19" ht="15">
      <c r="B19" s="9"/>
    </row>
    <row r="20" ht="15">
      <c r="B20" s="8"/>
    </row>
    <row r="23" ht="18.75">
      <c r="B23" s="12"/>
    </row>
    <row r="24" ht="18.75">
      <c r="B24" s="13"/>
    </row>
    <row r="25" ht="18.75">
      <c r="B25" s="13"/>
    </row>
    <row r="26" ht="15">
      <c r="B26" s="8"/>
    </row>
    <row r="27" ht="18.75">
      <c r="B27" s="14"/>
    </row>
    <row r="29" ht="18.75">
      <c r="B29" s="19"/>
    </row>
    <row r="30" ht="18.75">
      <c r="B30" s="19"/>
    </row>
    <row r="32" ht="15">
      <c r="B32" s="26"/>
    </row>
  </sheetData>
  <sheetProtection formatCells="0" formatColumns="0" formatRows="0" insertColumns="0" insertRows="0" insertHyperlinks="0" deleteColumns="0" deleteRows="0" sort="0" autoFilter="0" pivotTables="0"/>
  <mergeCells count="8">
    <mergeCell ref="A2:A3"/>
    <mergeCell ref="J2:AN2"/>
    <mergeCell ref="D2:E2"/>
    <mergeCell ref="AO2:BR2"/>
    <mergeCell ref="F2:H2"/>
    <mergeCell ref="C2:C3"/>
    <mergeCell ref="B2:B3"/>
    <mergeCell ref="I2:I3"/>
  </mergeCells>
  <conditionalFormatting sqref="J3:BR3">
    <cfRule type="expression" priority="1" dxfId="0" stopIfTrue="1">
      <formula>IF((WEEKDAY(J3,2)=6),TRUE,IF((WEEKDAY(J3,2)=7),TRUE,FALSE))</formula>
    </cfRule>
  </conditionalFormatting>
  <conditionalFormatting sqref="H4">
    <cfRule type="cellIs" priority="2" dxfId="1" operator="greaterThan" stopIfTrue="1">
      <formula>$E$4</formula>
    </cfRule>
  </conditionalFormatting>
  <conditionalFormatting sqref="H5">
    <cfRule type="cellIs" priority="3" dxfId="1" operator="greaterThan" stopIfTrue="1">
      <formula>$E$5</formula>
    </cfRule>
  </conditionalFormatting>
  <conditionalFormatting sqref="H6">
    <cfRule type="cellIs" priority="4" dxfId="1" operator="greaterThan" stopIfTrue="1">
      <formula>$E$6</formula>
    </cfRule>
  </conditionalFormatting>
  <dataValidations count="1">
    <dataValidation type="date" allowBlank="1" showErrorMessage="1" errorTitle="Грешка у уносу!" error="Изабрано поље захтева уношење датума." sqref="F4:G6">
      <formula1>1</formula1>
      <formula2>401769</formula2>
    </dataValidation>
  </dataValidations>
  <printOptions horizontalCentered="1"/>
  <pageMargins left="1.0236220472440944" right="0.5118110236220472" top="0.15748031496062992" bottom="0.5118110236220472" header="0.2362204724409449" footer="0.2362204724409449"/>
  <pageSetup horizontalDpi="120" verticalDpi="120" orientation="landscape" paperSize="9" scale="70" r:id="rId2"/>
  <headerFooter alignWithMargins="0">
    <oddFooter>&amp;C&amp;P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BR28"/>
  <sheetViews>
    <sheetView tabSelected="1" zoomScale="75" zoomScaleNormal="75" zoomScaleSheetLayoutView="100" workbookViewId="0" topLeftCell="A1">
      <pane ySplit="3" topLeftCell="BM4" activePane="bottomLeft" state="frozen"/>
      <selection pane="topLeft" activeCell="AH13" sqref="AH13"/>
      <selection pane="bottomLeft" activeCell="AX23" sqref="AX23"/>
    </sheetView>
  </sheetViews>
  <sheetFormatPr defaultColWidth="9.140625" defaultRowHeight="12.75"/>
  <cols>
    <col min="1" max="1" width="4.00390625" style="4" customWidth="1"/>
    <col min="2" max="2" width="23.28125" style="10" customWidth="1"/>
    <col min="3" max="3" width="8.8515625" style="1" customWidth="1"/>
    <col min="4" max="4" width="11.57421875" style="1" hidden="1" customWidth="1"/>
    <col min="5" max="5" width="8.8515625" style="1" hidden="1" customWidth="1"/>
    <col min="6" max="7" width="13.421875" style="4" hidden="1" customWidth="1"/>
    <col min="8" max="8" width="7.421875" style="1" hidden="1" customWidth="1"/>
    <col min="9" max="9" width="7.57421875" style="1" hidden="1" customWidth="1"/>
    <col min="10" max="70" width="3.00390625" style="1" customWidth="1"/>
    <col min="71" max="16384" width="8.00390625" style="1" customWidth="1"/>
  </cols>
  <sheetData>
    <row r="2" spans="1:70" ht="33" customHeight="1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 t="s">
        <v>4</v>
      </c>
      <c r="G2" s="22"/>
      <c r="H2" s="23"/>
      <c r="I2" s="25" t="s">
        <v>11</v>
      </c>
      <c r="J2" s="21" t="s">
        <v>5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 t="s">
        <v>6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0" s="4" customFormat="1" ht="57.75" customHeight="1">
      <c r="A3" s="20"/>
      <c r="B3" s="22"/>
      <c r="C3" s="24"/>
      <c r="D3" s="2" t="s">
        <v>7</v>
      </c>
      <c r="E3" s="2" t="s">
        <v>8</v>
      </c>
      <c r="F3" s="2" t="s">
        <v>9</v>
      </c>
      <c r="G3" s="2" t="s">
        <v>10</v>
      </c>
      <c r="H3" s="2" t="s">
        <v>8</v>
      </c>
      <c r="I3" s="25"/>
      <c r="J3" s="3">
        <v>40452</v>
      </c>
      <c r="K3" s="3">
        <v>40453</v>
      </c>
      <c r="L3" s="3">
        <v>40454</v>
      </c>
      <c r="M3" s="3">
        <v>40455</v>
      </c>
      <c r="N3" s="3">
        <v>40456</v>
      </c>
      <c r="O3" s="3">
        <v>40457</v>
      </c>
      <c r="P3" s="3">
        <v>40458</v>
      </c>
      <c r="Q3" s="3">
        <v>40459</v>
      </c>
      <c r="R3" s="3">
        <v>40460</v>
      </c>
      <c r="S3" s="3">
        <v>40461</v>
      </c>
      <c r="T3" s="3">
        <v>40462</v>
      </c>
      <c r="U3" s="3">
        <v>40463</v>
      </c>
      <c r="V3" s="3">
        <v>40464</v>
      </c>
      <c r="W3" s="3">
        <v>40465</v>
      </c>
      <c r="X3" s="3">
        <v>40466</v>
      </c>
      <c r="Y3" s="3">
        <v>40467</v>
      </c>
      <c r="Z3" s="3">
        <v>40468</v>
      </c>
      <c r="AA3" s="3">
        <v>40469</v>
      </c>
      <c r="AB3" s="3">
        <v>40470</v>
      </c>
      <c r="AC3" s="3">
        <v>40471</v>
      </c>
      <c r="AD3" s="3">
        <v>40472</v>
      </c>
      <c r="AE3" s="3">
        <v>40473</v>
      </c>
      <c r="AF3" s="3">
        <v>40474</v>
      </c>
      <c r="AG3" s="3">
        <v>40475</v>
      </c>
      <c r="AH3" s="3">
        <v>40476</v>
      </c>
      <c r="AI3" s="3">
        <v>40477</v>
      </c>
      <c r="AJ3" s="3">
        <v>40478</v>
      </c>
      <c r="AK3" s="3">
        <v>40479</v>
      </c>
      <c r="AL3" s="3">
        <v>40480</v>
      </c>
      <c r="AM3" s="3">
        <v>40481</v>
      </c>
      <c r="AN3" s="3">
        <v>40482</v>
      </c>
      <c r="AO3" s="3">
        <v>40483</v>
      </c>
      <c r="AP3" s="3">
        <v>40484</v>
      </c>
      <c r="AQ3" s="3">
        <v>40485</v>
      </c>
      <c r="AR3" s="3">
        <v>40486</v>
      </c>
      <c r="AS3" s="3">
        <v>40487</v>
      </c>
      <c r="AT3" s="3">
        <v>40488</v>
      </c>
      <c r="AU3" s="3">
        <v>40489</v>
      </c>
      <c r="AV3" s="3">
        <v>40490</v>
      </c>
      <c r="AW3" s="3">
        <v>40491</v>
      </c>
      <c r="AX3" s="3">
        <v>40492</v>
      </c>
      <c r="AY3" s="3">
        <v>40493</v>
      </c>
      <c r="AZ3" s="3">
        <v>40494</v>
      </c>
      <c r="BA3" s="3">
        <v>40495</v>
      </c>
      <c r="BB3" s="3">
        <v>40496</v>
      </c>
      <c r="BC3" s="3">
        <v>40497</v>
      </c>
      <c r="BD3" s="3">
        <v>40498</v>
      </c>
      <c r="BE3" s="3">
        <v>40499</v>
      </c>
      <c r="BF3" s="3">
        <v>40500</v>
      </c>
      <c r="BG3" s="3">
        <v>40501</v>
      </c>
      <c r="BH3" s="3">
        <v>40502</v>
      </c>
      <c r="BI3" s="3">
        <v>40503</v>
      </c>
      <c r="BJ3" s="3">
        <v>40504</v>
      </c>
      <c r="BK3" s="3">
        <v>40505</v>
      </c>
      <c r="BL3" s="3">
        <v>40506</v>
      </c>
      <c r="BM3" s="3">
        <v>40507</v>
      </c>
      <c r="BN3" s="3">
        <v>40508</v>
      </c>
      <c r="BO3" s="3">
        <v>40509</v>
      </c>
      <c r="BP3" s="3">
        <v>40510</v>
      </c>
      <c r="BQ3" s="3">
        <v>40511</v>
      </c>
      <c r="BR3" s="3">
        <v>40512</v>
      </c>
    </row>
    <row r="4" spans="1:70" s="6" customFormat="1" ht="14.25" customHeight="1">
      <c r="A4" s="15">
        <v>1</v>
      </c>
      <c r="B4" s="11" t="s">
        <v>12</v>
      </c>
      <c r="C4" s="15" t="s">
        <v>13</v>
      </c>
      <c r="D4" s="15" t="s">
        <v>14</v>
      </c>
      <c r="E4" s="16">
        <v>25</v>
      </c>
      <c r="F4" s="17">
        <v>40455</v>
      </c>
      <c r="G4" s="17">
        <v>40466</v>
      </c>
      <c r="H4" s="18">
        <f>COUNTIF(J4:BR4,"го")</f>
        <v>10</v>
      </c>
      <c r="I4" s="18">
        <f>E4-H4</f>
        <v>15</v>
      </c>
      <c r="J4" s="5">
        <f>IF(OR(WEEKDAY(J$3,2)=6,WEEKDAY(J$3,2)=7),"",IF(AND(J$3&gt;=$F4,J$3&lt;=$G4),$D4,""))</f>
      </c>
      <c r="K4" s="5">
        <f>IF(OR(WEEKDAY(K$3,2)=6,WEEKDAY(K$3,2)=7),"",IF(AND(K$3&gt;=$F4,K$3&lt;=$G4),$D4,""))</f>
      </c>
      <c r="L4" s="5">
        <f aca="true" t="shared" si="0" ref="L4:AN4">IF(OR(WEEKDAY(L$3,2)=6,WEEKDAY(L$3,2)=7),"",IF(AND(L$3&gt;=$F4,L$3&lt;=$G4),$D4,""))</f>
      </c>
      <c r="M4" s="5" t="str">
        <f t="shared" si="0"/>
        <v>го</v>
      </c>
      <c r="N4" s="5" t="str">
        <f t="shared" si="0"/>
        <v>го</v>
      </c>
      <c r="O4" s="5" t="str">
        <f t="shared" si="0"/>
        <v>го</v>
      </c>
      <c r="P4" s="5" t="str">
        <f t="shared" si="0"/>
        <v>го</v>
      </c>
      <c r="Q4" s="5" t="str">
        <f t="shared" si="0"/>
        <v>го</v>
      </c>
      <c r="R4" s="5">
        <f t="shared" si="0"/>
      </c>
      <c r="S4" s="5">
        <f t="shared" si="0"/>
      </c>
      <c r="T4" s="5" t="str">
        <f t="shared" si="0"/>
        <v>го</v>
      </c>
      <c r="U4" s="5" t="str">
        <f t="shared" si="0"/>
        <v>го</v>
      </c>
      <c r="V4" s="5" t="str">
        <f t="shared" si="0"/>
        <v>го</v>
      </c>
      <c r="W4" s="5" t="str">
        <f t="shared" si="0"/>
        <v>го</v>
      </c>
      <c r="X4" s="5" t="str">
        <f t="shared" si="0"/>
        <v>го</v>
      </c>
      <c r="Y4" s="5">
        <f t="shared" si="0"/>
      </c>
      <c r="Z4" s="5">
        <f t="shared" si="0"/>
      </c>
      <c r="AA4" s="5" t="s">
        <v>15</v>
      </c>
      <c r="AB4" s="5" t="s">
        <v>15</v>
      </c>
      <c r="AC4" s="5" t="s">
        <v>15</v>
      </c>
      <c r="AD4" s="5" t="s">
        <v>15</v>
      </c>
      <c r="AE4" s="5" t="s">
        <v>15</v>
      </c>
      <c r="AF4" s="5">
        <f t="shared" si="0"/>
      </c>
      <c r="AG4" s="5">
        <f t="shared" si="0"/>
      </c>
      <c r="AH4" s="5">
        <f t="shared" si="0"/>
      </c>
      <c r="AI4" s="5">
        <f t="shared" si="0"/>
      </c>
      <c r="AJ4" s="5">
        <f t="shared" si="0"/>
      </c>
      <c r="AK4" s="5" t="s">
        <v>16</v>
      </c>
      <c r="AL4" s="5" t="s">
        <v>16</v>
      </c>
      <c r="AM4" s="5">
        <f t="shared" si="0"/>
      </c>
      <c r="AN4" s="5">
        <f t="shared" si="0"/>
      </c>
      <c r="AO4" s="5" t="s">
        <v>16</v>
      </c>
      <c r="AP4" s="5" t="s">
        <v>16</v>
      </c>
      <c r="AQ4" s="5" t="s">
        <v>16</v>
      </c>
      <c r="AR4" s="5" t="s">
        <v>16</v>
      </c>
      <c r="AS4" s="5" t="s">
        <v>16</v>
      </c>
      <c r="AT4" s="5">
        <f aca="true" t="shared" si="1" ref="AT4:BR4">IF(OR(WEEKDAY(AT$3,2)=6,WEEKDAY(AT$3,2)=7),"",IF(AND(AT$3&gt;=$F4,AT$3&lt;=$G4),$D4,""))</f>
      </c>
      <c r="AU4" s="5">
        <f t="shared" si="1"/>
      </c>
      <c r="AV4" s="5" t="s">
        <v>16</v>
      </c>
      <c r="AW4" s="5">
        <f t="shared" si="1"/>
      </c>
      <c r="AX4" s="5">
        <f t="shared" si="1"/>
      </c>
      <c r="AY4" s="5">
        <f t="shared" si="1"/>
      </c>
      <c r="AZ4" s="5">
        <f t="shared" si="1"/>
      </c>
      <c r="BA4" s="5">
        <f t="shared" si="1"/>
      </c>
      <c r="BB4" s="5">
        <f t="shared" si="1"/>
      </c>
      <c r="BC4" s="5">
        <f t="shared" si="1"/>
      </c>
      <c r="BD4" s="5">
        <f t="shared" si="1"/>
      </c>
      <c r="BE4" s="5">
        <f t="shared" si="1"/>
      </c>
      <c r="BF4" s="5">
        <f t="shared" si="1"/>
      </c>
      <c r="BG4" s="5">
        <f t="shared" si="1"/>
      </c>
      <c r="BH4" s="5">
        <f t="shared" si="1"/>
      </c>
      <c r="BI4" s="5">
        <f t="shared" si="1"/>
      </c>
      <c r="BJ4" s="5">
        <f t="shared" si="1"/>
      </c>
      <c r="BK4" s="5">
        <f t="shared" si="1"/>
      </c>
      <c r="BL4" s="5">
        <f t="shared" si="1"/>
      </c>
      <c r="BM4" s="5">
        <f t="shared" si="1"/>
      </c>
      <c r="BN4" s="5">
        <f t="shared" si="1"/>
      </c>
      <c r="BO4" s="5">
        <f t="shared" si="1"/>
      </c>
      <c r="BP4" s="5">
        <f t="shared" si="1"/>
      </c>
      <c r="BQ4" s="5">
        <f t="shared" si="1"/>
      </c>
      <c r="BR4" s="5">
        <f t="shared" si="1"/>
      </c>
    </row>
    <row r="11" ht="15.75">
      <c r="B11" s="7" t="s">
        <v>17</v>
      </c>
    </row>
    <row r="16" ht="15">
      <c r="B16" s="9"/>
    </row>
    <row r="17" ht="15">
      <c r="B17" s="9"/>
    </row>
    <row r="18" ht="15">
      <c r="B18" s="8"/>
    </row>
    <row r="21" ht="18.75">
      <c r="B21" s="12"/>
    </row>
    <row r="22" ht="18.75">
      <c r="B22" s="13"/>
    </row>
    <row r="23" ht="18.75">
      <c r="B23" s="13"/>
    </row>
    <row r="24" ht="15">
      <c r="B24" s="8"/>
    </row>
    <row r="25" ht="18.75">
      <c r="B25" s="14"/>
    </row>
    <row r="27" ht="18.75">
      <c r="B27" s="19"/>
    </row>
    <row r="28" ht="18.75">
      <c r="B28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2:A3"/>
    <mergeCell ref="J2:AN2"/>
    <mergeCell ref="D2:E2"/>
    <mergeCell ref="AO2:BR2"/>
    <mergeCell ref="F2:H2"/>
    <mergeCell ref="C2:C3"/>
    <mergeCell ref="B2:B3"/>
    <mergeCell ref="I2:I3"/>
  </mergeCells>
  <conditionalFormatting sqref="J3:BR3">
    <cfRule type="expression" priority="1" dxfId="0" stopIfTrue="1">
      <formula>IF((WEEKDAY(J3,2)=6),TRUE,IF((WEEKDAY(J3,2)=7),TRUE,FALSE))</formula>
    </cfRule>
  </conditionalFormatting>
  <conditionalFormatting sqref="H4">
    <cfRule type="cellIs" priority="2" dxfId="1" operator="greaterThan" stopIfTrue="1">
      <formula>$E$4</formula>
    </cfRule>
  </conditionalFormatting>
  <dataValidations count="1">
    <dataValidation type="date" allowBlank="1" showErrorMessage="1" errorTitle="Грешка у уносу!" error="Изабрано поље захтева уношење датума." sqref="F4:G4">
      <formula1>1</formula1>
      <formula2>401769</formula2>
    </dataValidation>
  </dataValidations>
  <printOptions horizontalCentered="1"/>
  <pageMargins left="1.0236220472440944" right="0.5118110236220472" top="0.15748031496062992" bottom="0.5118110236220472" header="0.2362204724409449" footer="0.2362204724409449"/>
  <pageSetup horizontalDpi="120" verticalDpi="120" orientation="landscape" paperSize="9" scale="70" r:id="rId2"/>
  <headerFooter alignWithMargins="0">
    <oddFooter>&amp;C&amp;P од &amp;N</oddFooter>
  </headerFooter>
  <ignoredErrors>
    <ignoredError sqref="AT4:AU4 H4 I4 H5 J4:Z4 AM4:AN4 AF4:AJ4 AW4:BR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x</cp:lastModifiedBy>
  <dcterms:created xsi:type="dcterms:W3CDTF">2010-10-30T20:59:35Z</dcterms:created>
  <dcterms:modified xsi:type="dcterms:W3CDTF">2010-10-31T22:00:56Z</dcterms:modified>
  <cp:category/>
  <cp:version/>
  <cp:contentType/>
  <cp:contentStatus/>
</cp:coreProperties>
</file>