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1"/>
  </bookViews>
  <sheets>
    <sheet name="Cenovnik" sheetId="1" r:id="rId1"/>
    <sheet name="Kalkulacija" sheetId="2" r:id="rId2"/>
  </sheets>
  <definedNames>
    <definedName name="TabCenovnik">'Cenovnik'!$A:$G</definedName>
  </definedNames>
  <calcPr fullCalcOnLoad="1"/>
</workbook>
</file>

<file path=xl/sharedStrings.xml><?xml version="1.0" encoding="utf-8"?>
<sst xmlns="http://schemas.openxmlformats.org/spreadsheetml/2006/main" count="112" uniqueCount="59">
  <si>
    <t>šifra</t>
  </si>
  <si>
    <t>NAZIV ARTIKLA</t>
  </si>
  <si>
    <t>pakovanje</t>
  </si>
  <si>
    <t>jed.mere</t>
  </si>
  <si>
    <t>v.p.cena bod</t>
  </si>
  <si>
    <t>v p cena RSD</t>
  </si>
  <si>
    <r>
      <t>KREP TRAKE 60</t>
    </r>
    <r>
      <rPr>
        <b/>
        <i/>
        <sz val="11"/>
        <rFont val="Symbol"/>
        <family val="1"/>
      </rPr>
      <t>°</t>
    </r>
    <r>
      <rPr>
        <sz val="11"/>
        <rFont val="Times New Roman"/>
        <family val="1"/>
      </rPr>
      <t xml:space="preserve">      </t>
    </r>
  </si>
  <si>
    <t>19 mm / 35 m</t>
  </si>
  <si>
    <t>KOM</t>
  </si>
  <si>
    <t>25 mm / 35 m</t>
  </si>
  <si>
    <t>30 mm / 35 m</t>
  </si>
  <si>
    <t>38 mm / 35 m</t>
  </si>
  <si>
    <t>50 mm / 35 m</t>
  </si>
  <si>
    <t>19 mm / 50 m</t>
  </si>
  <si>
    <t>25 mm / 50 m</t>
  </si>
  <si>
    <t>30 mm / 50 m</t>
  </si>
  <si>
    <t>38 mm / 50 m</t>
  </si>
  <si>
    <t>50 mm / 50 m</t>
  </si>
  <si>
    <r>
      <t>KREP TRAKE 80</t>
    </r>
    <r>
      <rPr>
        <b/>
        <i/>
        <sz val="11"/>
        <rFont val="Symbol"/>
        <family val="1"/>
      </rPr>
      <t>°</t>
    </r>
    <r>
      <rPr>
        <sz val="11"/>
        <rFont val="Times New Roman"/>
        <family val="1"/>
      </rPr>
      <t xml:space="preserve">      </t>
    </r>
  </si>
  <si>
    <t>30  mm / 35 m</t>
  </si>
  <si>
    <t>AMBALAS TRAKA</t>
  </si>
  <si>
    <t>BRAON 50 mm x 66 m</t>
  </si>
  <si>
    <t>BELA     50 mm x 66 m</t>
  </si>
  <si>
    <t>TRANSPARENTNA 50 mm x 66 m</t>
  </si>
  <si>
    <t>BRAON 50 mm x 50 m</t>
  </si>
  <si>
    <t>BELA     50 mm x 50 m</t>
  </si>
  <si>
    <t>TRANSPARENTNA 50 mm x 50m</t>
  </si>
  <si>
    <t>OSTALE TRAKE</t>
  </si>
  <si>
    <t>ALUBAND TRAKA  50mm x 10m</t>
  </si>
  <si>
    <t>AMERIKAN TRAKA – SILVER 50mm x 50m</t>
  </si>
  <si>
    <t>AMERIKAN TRAKA – CRNA 50mm x 50m</t>
  </si>
  <si>
    <t>DUPLO LEPLJIVA TRAKA  50mm x 5m</t>
  </si>
  <si>
    <t>DUPLO LEPLJIVA TRAKA 50mm x 10m</t>
  </si>
  <si>
    <t>DUPLO LEPLJIVA TRAKA 50mm x 25m</t>
  </si>
  <si>
    <t>IZOLIR TRAKA 19mmx20m -bela</t>
  </si>
  <si>
    <t>IZOLIR TRAKA 19mmx20m -crna</t>
  </si>
  <si>
    <t>IZOLIR TRAKA 19mmx20m -crvena</t>
  </si>
  <si>
    <t>IZOLIR TRAKA 19mmx20m -plava</t>
  </si>
  <si>
    <t>IZOLIR TRAKA 19mmx20m –zuto/zelena</t>
  </si>
  <si>
    <t>PUR PENE</t>
  </si>
  <si>
    <t>PUR PENA 750ml</t>
  </si>
  <si>
    <t>PUR PENA 500ml</t>
  </si>
  <si>
    <t>PUR PENA 300ml</t>
  </si>
  <si>
    <t>PENA TIGER 750gr</t>
  </si>
  <si>
    <t>fix. 210,60</t>
  </si>
  <si>
    <t>PUR PENA  PIŠTOLJSKA 750ml</t>
  </si>
  <si>
    <t>PU LEPAK PENA ZA STIROPOR  NOVO</t>
  </si>
  <si>
    <t>ZIMSKA PIŠTOLJSKA PUR PENA</t>
  </si>
  <si>
    <t>SPREJ ZA ČIŠĆENJE PUR PENE</t>
  </si>
  <si>
    <t>Kalkulacija prodajne cene</t>
  </si>
  <si>
    <t>sifra</t>
  </si>
  <si>
    <t>Naziv proizvoda</t>
  </si>
  <si>
    <t>Pakovanje</t>
  </si>
  <si>
    <t>Jed. Mere</t>
  </si>
  <si>
    <t>VP cena</t>
  </si>
  <si>
    <t>Kolicina</t>
  </si>
  <si>
    <t>PDV</t>
  </si>
  <si>
    <t>Marza</t>
  </si>
  <si>
    <t>Prodajna cena</t>
  </si>
</sst>
</file>

<file path=xl/styles.xml><?xml version="1.0" encoding="utf-8"?>
<styleSheet xmlns="http://schemas.openxmlformats.org/spreadsheetml/2006/main">
  <numFmts count="1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;[Red]0.00"/>
  </numFmts>
  <fonts count="9">
    <font>
      <sz val="10"/>
      <name val="Arial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1"/>
      <color indexed="44"/>
      <name val="Times New Roman"/>
      <family val="1"/>
    </font>
    <font>
      <b/>
      <i/>
      <sz val="11"/>
      <name val="Times New Roman"/>
      <family val="1"/>
    </font>
    <font>
      <b/>
      <i/>
      <sz val="11"/>
      <name val="Symbol"/>
      <family val="1"/>
    </font>
    <font>
      <sz val="11"/>
      <name val="Times New Roman"/>
      <family val="1"/>
    </font>
    <font>
      <sz val="11"/>
      <color indexed="44"/>
      <name val="Times New Roman"/>
      <family val="1"/>
    </font>
    <font>
      <b/>
      <i/>
      <u val="single"/>
      <sz val="1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ck"/>
      <right style="thin"/>
      <top style="thick"/>
      <bottom style="medium"/>
    </border>
    <border>
      <left>
        <color indexed="63"/>
      </left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2" fillId="0" borderId="4" xfId="0" applyFont="1" applyFill="1" applyBorder="1" applyAlignment="1">
      <alignment/>
    </xf>
    <xf numFmtId="0" fontId="3" fillId="0" borderId="5" xfId="0" applyFont="1" applyFill="1" applyBorder="1" applyAlignment="1">
      <alignment horizontal="right" vertical="top" wrapText="1"/>
    </xf>
    <xf numFmtId="0" fontId="4" fillId="2" borderId="6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center" vertical="top" wrapText="1"/>
    </xf>
    <xf numFmtId="0" fontId="7" fillId="0" borderId="8" xfId="0" applyFont="1" applyFill="1" applyBorder="1" applyAlignment="1">
      <alignment/>
    </xf>
    <xf numFmtId="0" fontId="6" fillId="0" borderId="8" xfId="0" applyFont="1" applyBorder="1" applyAlignment="1">
      <alignment/>
    </xf>
    <xf numFmtId="172" fontId="6" fillId="0" borderId="9" xfId="0" applyNumberFormat="1" applyFont="1" applyFill="1" applyBorder="1" applyAlignment="1">
      <alignment/>
    </xf>
    <xf numFmtId="1" fontId="6" fillId="0" borderId="10" xfId="0" applyNumberFormat="1" applyFont="1" applyBorder="1" applyAlignment="1">
      <alignment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center" vertical="top" wrapText="1"/>
    </xf>
    <xf numFmtId="2" fontId="6" fillId="0" borderId="8" xfId="0" applyNumberFormat="1" applyFont="1" applyBorder="1" applyAlignment="1">
      <alignment/>
    </xf>
    <xf numFmtId="0" fontId="6" fillId="0" borderId="11" xfId="0" applyFont="1" applyBorder="1" applyAlignment="1">
      <alignment horizontal="center" wrapText="1"/>
    </xf>
    <xf numFmtId="172" fontId="6" fillId="0" borderId="8" xfId="0" applyNumberFormat="1" applyFont="1" applyBorder="1" applyAlignment="1">
      <alignment/>
    </xf>
    <xf numFmtId="1" fontId="6" fillId="0" borderId="12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wrapText="1"/>
    </xf>
    <xf numFmtId="1" fontId="1" fillId="3" borderId="5" xfId="0" applyNumberFormat="1" applyFont="1" applyFill="1" applyBorder="1" applyAlignment="1">
      <alignment vertical="top" wrapText="1"/>
    </xf>
    <xf numFmtId="0" fontId="1" fillId="3" borderId="6" xfId="0" applyFont="1" applyFill="1" applyBorder="1" applyAlignment="1">
      <alignment horizontal="left" vertical="top" wrapText="1"/>
    </xf>
    <xf numFmtId="0" fontId="1" fillId="3" borderId="6" xfId="0" applyFont="1" applyFill="1" applyBorder="1" applyAlignment="1">
      <alignment horizontal="center" vertical="top" wrapText="1"/>
    </xf>
    <xf numFmtId="1" fontId="1" fillId="3" borderId="10" xfId="0" applyNumberFormat="1" applyFont="1" applyFill="1" applyBorder="1" applyAlignment="1">
      <alignment vertical="top" wrapText="1"/>
    </xf>
    <xf numFmtId="0" fontId="4" fillId="2" borderId="11" xfId="0" applyFont="1" applyFill="1" applyBorder="1" applyAlignment="1">
      <alignment horizontal="center" vertical="top" wrapText="1"/>
    </xf>
    <xf numFmtId="0" fontId="1" fillId="3" borderId="11" xfId="0" applyFont="1" applyFill="1" applyBorder="1" applyAlignment="1">
      <alignment horizontal="left" vertical="top" wrapText="1"/>
    </xf>
    <xf numFmtId="0" fontId="1" fillId="3" borderId="11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left" vertical="top" wrapText="1"/>
    </xf>
    <xf numFmtId="1" fontId="6" fillId="3" borderId="5" xfId="0" applyNumberFormat="1" applyFont="1" applyFill="1" applyBorder="1" applyAlignment="1">
      <alignment vertical="top" wrapText="1"/>
    </xf>
    <xf numFmtId="0" fontId="6" fillId="3" borderId="6" xfId="0" applyFont="1" applyFill="1" applyBorder="1" applyAlignment="1">
      <alignment horizontal="center" vertical="top" wrapText="1"/>
    </xf>
    <xf numFmtId="172" fontId="8" fillId="0" borderId="9" xfId="0" applyNumberFormat="1" applyFont="1" applyFill="1" applyBorder="1" applyAlignment="1">
      <alignment/>
    </xf>
    <xf numFmtId="0" fontId="8" fillId="0" borderId="11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workbookViewId="0" topLeftCell="A1">
      <selection activeCell="E3" sqref="E3"/>
    </sheetView>
  </sheetViews>
  <sheetFormatPr defaultColWidth="9.140625" defaultRowHeight="12.75"/>
  <cols>
    <col min="2" max="2" width="54.7109375" style="0" customWidth="1"/>
    <col min="3" max="3" width="8.7109375" style="0" bestFit="1" customWidth="1"/>
    <col min="4" max="4" width="7.7109375" style="0" bestFit="1" customWidth="1"/>
    <col min="5" max="5" width="12.7109375" style="0" bestFit="1" customWidth="1"/>
    <col min="6" max="6" width="4.00390625" style="0" bestFit="1" customWidth="1"/>
    <col min="7" max="7" width="11.421875" style="0" bestFit="1" customWidth="1"/>
  </cols>
  <sheetData>
    <row r="1" spans="1:7" ht="15.75" thickBot="1" thickTop="1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5"/>
      <c r="G1" s="6" t="s">
        <v>5</v>
      </c>
    </row>
    <row r="2" spans="1:7" ht="15.75" thickBot="1">
      <c r="A2" s="7"/>
      <c r="B2" s="8" t="s">
        <v>6</v>
      </c>
      <c r="C2" s="9"/>
      <c r="D2" s="10"/>
      <c r="E2" s="11"/>
      <c r="F2" s="12"/>
      <c r="G2" s="13"/>
    </row>
    <row r="3" spans="1:7" ht="15.75" thickBot="1">
      <c r="A3" s="14">
        <v>2591</v>
      </c>
      <c r="B3" s="15" t="s">
        <v>7</v>
      </c>
      <c r="C3" s="16">
        <v>96</v>
      </c>
      <c r="D3" s="16" t="s">
        <v>8</v>
      </c>
      <c r="E3" s="17">
        <v>0.33</v>
      </c>
      <c r="F3" s="12">
        <v>108</v>
      </c>
      <c r="G3" s="13">
        <f>SUM(E3*F3)</f>
        <v>35.64</v>
      </c>
    </row>
    <row r="4" spans="1:7" ht="15.75" thickBot="1">
      <c r="A4" s="14">
        <v>2592</v>
      </c>
      <c r="B4" s="15" t="s">
        <v>9</v>
      </c>
      <c r="C4" s="16">
        <v>72</v>
      </c>
      <c r="D4" s="18" t="s">
        <v>8</v>
      </c>
      <c r="E4" s="19">
        <v>0.44</v>
      </c>
      <c r="F4" s="12">
        <v>108</v>
      </c>
      <c r="G4" s="13">
        <f aca="true" t="shared" si="0" ref="G4:G23">SUM(E4*F4)</f>
        <v>47.52</v>
      </c>
    </row>
    <row r="5" spans="1:7" ht="15.75" thickBot="1">
      <c r="A5" s="14">
        <v>2593</v>
      </c>
      <c r="B5" s="15" t="s">
        <v>10</v>
      </c>
      <c r="C5" s="16">
        <v>60</v>
      </c>
      <c r="D5" s="18" t="s">
        <v>8</v>
      </c>
      <c r="E5" s="19">
        <v>0.53</v>
      </c>
      <c r="F5" s="12">
        <v>108</v>
      </c>
      <c r="G5" s="13">
        <f t="shared" si="0"/>
        <v>57.24</v>
      </c>
    </row>
    <row r="6" spans="1:7" ht="15.75" thickBot="1">
      <c r="A6" s="14">
        <v>2594</v>
      </c>
      <c r="B6" s="15" t="s">
        <v>11</v>
      </c>
      <c r="C6" s="16">
        <v>48</v>
      </c>
      <c r="D6" s="18" t="s">
        <v>8</v>
      </c>
      <c r="E6" s="19">
        <v>0.65</v>
      </c>
      <c r="F6" s="12">
        <v>108</v>
      </c>
      <c r="G6" s="13">
        <f t="shared" si="0"/>
        <v>70.2</v>
      </c>
    </row>
    <row r="7" spans="1:7" ht="15.75" thickBot="1">
      <c r="A7" s="20">
        <v>2595</v>
      </c>
      <c r="B7" s="21" t="s">
        <v>12</v>
      </c>
      <c r="C7" s="22">
        <v>36</v>
      </c>
      <c r="D7" s="23" t="s">
        <v>8</v>
      </c>
      <c r="E7" s="19">
        <v>0.86</v>
      </c>
      <c r="F7" s="12">
        <v>108</v>
      </c>
      <c r="G7" s="13">
        <f t="shared" si="0"/>
        <v>92.88</v>
      </c>
    </row>
    <row r="8" spans="1:7" ht="16.5" thickBot="1" thickTop="1">
      <c r="A8" s="14">
        <v>2596</v>
      </c>
      <c r="B8" s="15" t="s">
        <v>13</v>
      </c>
      <c r="C8" s="16">
        <v>96</v>
      </c>
      <c r="D8" s="18" t="s">
        <v>8</v>
      </c>
      <c r="E8" s="19">
        <v>0.47</v>
      </c>
      <c r="F8" s="12">
        <v>108</v>
      </c>
      <c r="G8" s="13">
        <f t="shared" si="0"/>
        <v>50.76</v>
      </c>
    </row>
    <row r="9" spans="1:7" ht="15.75" thickBot="1">
      <c r="A9" s="14">
        <v>2597</v>
      </c>
      <c r="B9" s="15" t="s">
        <v>14</v>
      </c>
      <c r="C9" s="16">
        <v>72</v>
      </c>
      <c r="D9" s="18" t="s">
        <v>8</v>
      </c>
      <c r="E9" s="19">
        <v>0.62</v>
      </c>
      <c r="F9" s="12">
        <v>108</v>
      </c>
      <c r="G9" s="13">
        <f t="shared" si="0"/>
        <v>66.96</v>
      </c>
    </row>
    <row r="10" spans="1:7" ht="15.75" thickBot="1">
      <c r="A10" s="14">
        <v>2598</v>
      </c>
      <c r="B10" s="15" t="s">
        <v>15</v>
      </c>
      <c r="C10" s="16">
        <v>60</v>
      </c>
      <c r="D10" s="18" t="s">
        <v>8</v>
      </c>
      <c r="E10" s="19">
        <v>0.74</v>
      </c>
      <c r="F10" s="12">
        <v>108</v>
      </c>
      <c r="G10" s="13">
        <f t="shared" si="0"/>
        <v>79.92</v>
      </c>
    </row>
    <row r="11" spans="1:7" ht="15.75" thickBot="1">
      <c r="A11" s="14">
        <v>2599</v>
      </c>
      <c r="B11" s="15" t="s">
        <v>16</v>
      </c>
      <c r="C11" s="16">
        <v>48</v>
      </c>
      <c r="D11" s="18" t="s">
        <v>8</v>
      </c>
      <c r="E11" s="19">
        <v>0.92</v>
      </c>
      <c r="F11" s="12">
        <v>108</v>
      </c>
      <c r="G11" s="13">
        <f t="shared" si="0"/>
        <v>99.36</v>
      </c>
    </row>
    <row r="12" spans="1:7" ht="15.75" thickBot="1">
      <c r="A12" s="14">
        <v>2600</v>
      </c>
      <c r="B12" s="15" t="s">
        <v>17</v>
      </c>
      <c r="C12" s="16">
        <v>36</v>
      </c>
      <c r="D12" s="18" t="s">
        <v>8</v>
      </c>
      <c r="E12" s="19">
        <v>1.23</v>
      </c>
      <c r="F12" s="12">
        <v>108</v>
      </c>
      <c r="G12" s="13">
        <f t="shared" si="0"/>
        <v>132.84</v>
      </c>
    </row>
    <row r="13" spans="1:7" ht="15.75" thickBot="1">
      <c r="A13" s="24"/>
      <c r="B13" s="8" t="s">
        <v>18</v>
      </c>
      <c r="C13" s="25"/>
      <c r="D13" s="26"/>
      <c r="E13" s="19"/>
      <c r="F13" s="12"/>
      <c r="G13" s="13"/>
    </row>
    <row r="14" spans="1:7" ht="15.75" thickBot="1">
      <c r="A14" s="14">
        <v>2070</v>
      </c>
      <c r="B14" s="15" t="s">
        <v>7</v>
      </c>
      <c r="C14" s="16">
        <v>96</v>
      </c>
      <c r="D14" s="18" t="s">
        <v>8</v>
      </c>
      <c r="E14" s="19">
        <v>0.39</v>
      </c>
      <c r="F14" s="12">
        <v>108</v>
      </c>
      <c r="G14" s="13">
        <f t="shared" si="0"/>
        <v>42.120000000000005</v>
      </c>
    </row>
    <row r="15" spans="1:7" ht="15.75" thickBot="1">
      <c r="A15" s="14">
        <v>2071</v>
      </c>
      <c r="B15" s="15" t="s">
        <v>9</v>
      </c>
      <c r="C15" s="16">
        <v>72</v>
      </c>
      <c r="D15" s="18" t="s">
        <v>8</v>
      </c>
      <c r="E15" s="19">
        <v>0.51</v>
      </c>
      <c r="F15" s="12">
        <v>108</v>
      </c>
      <c r="G15" s="13">
        <f t="shared" si="0"/>
        <v>55.08</v>
      </c>
    </row>
    <row r="16" spans="1:7" ht="15.75" thickBot="1">
      <c r="A16" s="14">
        <v>2072</v>
      </c>
      <c r="B16" s="15" t="s">
        <v>19</v>
      </c>
      <c r="C16" s="16">
        <v>60</v>
      </c>
      <c r="D16" s="18" t="s">
        <v>8</v>
      </c>
      <c r="E16" s="19">
        <v>0.61</v>
      </c>
      <c r="F16" s="12">
        <v>108</v>
      </c>
      <c r="G16" s="13">
        <f t="shared" si="0"/>
        <v>65.88</v>
      </c>
    </row>
    <row r="17" spans="1:7" ht="15.75" thickBot="1">
      <c r="A17" s="14">
        <v>2073</v>
      </c>
      <c r="B17" s="15" t="s">
        <v>11</v>
      </c>
      <c r="C17" s="16">
        <v>48</v>
      </c>
      <c r="D17" s="18" t="s">
        <v>8</v>
      </c>
      <c r="E17" s="19">
        <v>0.78</v>
      </c>
      <c r="F17" s="12">
        <v>108</v>
      </c>
      <c r="G17" s="13">
        <f t="shared" si="0"/>
        <v>84.24000000000001</v>
      </c>
    </row>
    <row r="18" spans="1:7" ht="15.75" thickBot="1">
      <c r="A18" s="20">
        <v>2074</v>
      </c>
      <c r="B18" s="21" t="s">
        <v>12</v>
      </c>
      <c r="C18" s="22">
        <v>36</v>
      </c>
      <c r="D18" s="23" t="s">
        <v>8</v>
      </c>
      <c r="E18" s="19">
        <v>1.02</v>
      </c>
      <c r="F18" s="12">
        <v>108</v>
      </c>
      <c r="G18" s="13">
        <f t="shared" si="0"/>
        <v>110.16</v>
      </c>
    </row>
    <row r="19" spans="1:7" ht="16.5" thickBot="1" thickTop="1">
      <c r="A19" s="14">
        <v>2009</v>
      </c>
      <c r="B19" s="15" t="s">
        <v>13</v>
      </c>
      <c r="C19" s="16">
        <v>96</v>
      </c>
      <c r="D19" s="18" t="s">
        <v>8</v>
      </c>
      <c r="E19" s="19">
        <v>0.55</v>
      </c>
      <c r="F19" s="12">
        <v>108</v>
      </c>
      <c r="G19" s="13">
        <f t="shared" si="0"/>
        <v>59.400000000000006</v>
      </c>
    </row>
    <row r="20" spans="1:7" ht="15.75" thickBot="1">
      <c r="A20" s="14">
        <v>2010</v>
      </c>
      <c r="B20" s="15" t="s">
        <v>14</v>
      </c>
      <c r="C20" s="16">
        <v>72</v>
      </c>
      <c r="D20" s="18" t="s">
        <v>8</v>
      </c>
      <c r="E20" s="19">
        <v>0.72</v>
      </c>
      <c r="F20" s="12">
        <v>108</v>
      </c>
      <c r="G20" s="13">
        <f t="shared" si="0"/>
        <v>77.75999999999999</v>
      </c>
    </row>
    <row r="21" spans="1:7" ht="15.75" thickBot="1">
      <c r="A21" s="14">
        <v>2011</v>
      </c>
      <c r="B21" s="15" t="s">
        <v>15</v>
      </c>
      <c r="C21" s="16">
        <v>60</v>
      </c>
      <c r="D21" s="18" t="s">
        <v>8</v>
      </c>
      <c r="E21" s="19">
        <v>0.87</v>
      </c>
      <c r="F21" s="12">
        <v>108</v>
      </c>
      <c r="G21" s="13">
        <f t="shared" si="0"/>
        <v>93.96</v>
      </c>
    </row>
    <row r="22" spans="1:7" ht="15.75" thickBot="1">
      <c r="A22" s="14">
        <v>2012</v>
      </c>
      <c r="B22" s="15" t="s">
        <v>16</v>
      </c>
      <c r="C22" s="16">
        <v>48</v>
      </c>
      <c r="D22" s="18" t="s">
        <v>8</v>
      </c>
      <c r="E22" s="19">
        <v>1.09</v>
      </c>
      <c r="F22" s="12">
        <v>108</v>
      </c>
      <c r="G22" s="13">
        <f t="shared" si="0"/>
        <v>117.72000000000001</v>
      </c>
    </row>
    <row r="23" spans="1:7" ht="15.75" thickBot="1">
      <c r="A23" s="14">
        <v>2013</v>
      </c>
      <c r="B23" s="15" t="s">
        <v>17</v>
      </c>
      <c r="C23" s="16">
        <v>36</v>
      </c>
      <c r="D23" s="18" t="s">
        <v>8</v>
      </c>
      <c r="E23" s="19">
        <v>1.41</v>
      </c>
      <c r="F23" s="12">
        <v>108</v>
      </c>
      <c r="G23" s="13">
        <f t="shared" si="0"/>
        <v>152.28</v>
      </c>
    </row>
    <row r="24" spans="1:7" ht="15.75" thickBot="1">
      <c r="A24" s="24"/>
      <c r="B24" s="8" t="s">
        <v>20</v>
      </c>
      <c r="C24" s="25"/>
      <c r="D24" s="26"/>
      <c r="E24" s="19"/>
      <c r="F24" s="12"/>
      <c r="G24" s="13"/>
    </row>
    <row r="25" spans="1:7" ht="15.75" thickBot="1">
      <c r="A25" s="14">
        <v>2014</v>
      </c>
      <c r="B25" s="15" t="s">
        <v>21</v>
      </c>
      <c r="C25" s="16">
        <v>36</v>
      </c>
      <c r="D25" s="16" t="s">
        <v>8</v>
      </c>
      <c r="E25" s="19">
        <v>0.86</v>
      </c>
      <c r="F25" s="12">
        <v>108</v>
      </c>
      <c r="G25" s="13">
        <f aca="true" t="shared" si="1" ref="G25:G51">SUM(E25*F25)</f>
        <v>92.88</v>
      </c>
    </row>
    <row r="26" spans="1:7" ht="15.75" thickBot="1">
      <c r="A26" s="14">
        <v>2457</v>
      </c>
      <c r="B26" s="15" t="s">
        <v>22</v>
      </c>
      <c r="C26" s="16">
        <v>36</v>
      </c>
      <c r="D26" s="16" t="s">
        <v>8</v>
      </c>
      <c r="E26" s="19">
        <v>0.86</v>
      </c>
      <c r="F26" s="12">
        <v>108</v>
      </c>
      <c r="G26" s="13">
        <f t="shared" si="1"/>
        <v>92.88</v>
      </c>
    </row>
    <row r="27" spans="1:7" ht="15.75" thickBot="1">
      <c r="A27" s="20">
        <v>2418</v>
      </c>
      <c r="B27" s="21" t="s">
        <v>23</v>
      </c>
      <c r="C27" s="22">
        <v>36</v>
      </c>
      <c r="D27" s="22" t="s">
        <v>8</v>
      </c>
      <c r="E27" s="19">
        <v>0.86</v>
      </c>
      <c r="F27" s="12">
        <v>108</v>
      </c>
      <c r="G27" s="13">
        <f t="shared" si="1"/>
        <v>92.88</v>
      </c>
    </row>
    <row r="28" spans="1:7" ht="16.5" thickBot="1" thickTop="1">
      <c r="A28" s="14">
        <v>2148</v>
      </c>
      <c r="B28" s="15" t="s">
        <v>24</v>
      </c>
      <c r="C28" s="16">
        <v>48</v>
      </c>
      <c r="D28" s="16" t="s">
        <v>8</v>
      </c>
      <c r="E28" s="19">
        <v>0.64</v>
      </c>
      <c r="F28" s="12">
        <v>108</v>
      </c>
      <c r="G28" s="13">
        <f t="shared" si="1"/>
        <v>69.12</v>
      </c>
    </row>
    <row r="29" spans="1:7" ht="15.75" thickBot="1">
      <c r="A29" s="14">
        <v>2230</v>
      </c>
      <c r="B29" s="15" t="s">
        <v>25</v>
      </c>
      <c r="C29" s="16">
        <v>48</v>
      </c>
      <c r="D29" s="16" t="s">
        <v>8</v>
      </c>
      <c r="E29" s="19">
        <v>0.64</v>
      </c>
      <c r="F29" s="12">
        <v>108</v>
      </c>
      <c r="G29" s="13">
        <f t="shared" si="1"/>
        <v>69.12</v>
      </c>
    </row>
    <row r="30" spans="1:7" ht="15.75" thickBot="1">
      <c r="A30" s="14">
        <v>2229</v>
      </c>
      <c r="B30" s="15" t="s">
        <v>26</v>
      </c>
      <c r="C30" s="16">
        <v>48</v>
      </c>
      <c r="D30" s="16" t="s">
        <v>8</v>
      </c>
      <c r="E30" s="19">
        <v>0.64</v>
      </c>
      <c r="F30" s="12">
        <v>108</v>
      </c>
      <c r="G30" s="13">
        <f t="shared" si="1"/>
        <v>69.12</v>
      </c>
    </row>
    <row r="31" spans="1:7" ht="15.75" thickBot="1">
      <c r="A31" s="27"/>
      <c r="B31" s="28" t="s">
        <v>27</v>
      </c>
      <c r="C31" s="29"/>
      <c r="D31" s="30"/>
      <c r="E31" s="19"/>
      <c r="F31" s="12"/>
      <c r="G31" s="13"/>
    </row>
    <row r="32" spans="1:7" ht="15.75" thickBot="1">
      <c r="A32" s="14">
        <v>116</v>
      </c>
      <c r="B32" s="31" t="s">
        <v>28</v>
      </c>
      <c r="C32" s="16">
        <v>6</v>
      </c>
      <c r="D32" s="16" t="s">
        <v>8</v>
      </c>
      <c r="E32" s="19">
        <v>4.35</v>
      </c>
      <c r="F32" s="12">
        <v>108</v>
      </c>
      <c r="G32" s="13">
        <f t="shared" si="1"/>
        <v>469.79999999999995</v>
      </c>
    </row>
    <row r="33" spans="1:7" ht="15.75" thickBot="1">
      <c r="A33" s="14">
        <v>2015</v>
      </c>
      <c r="B33" s="15" t="s">
        <v>29</v>
      </c>
      <c r="C33" s="16">
        <v>3</v>
      </c>
      <c r="D33" s="16" t="s">
        <v>8</v>
      </c>
      <c r="E33" s="19">
        <v>3.1</v>
      </c>
      <c r="F33" s="12">
        <v>108</v>
      </c>
      <c r="G33" s="13">
        <f t="shared" si="1"/>
        <v>334.8</v>
      </c>
    </row>
    <row r="34" spans="1:7" ht="15.75" thickBot="1">
      <c r="A34" s="20">
        <v>2524</v>
      </c>
      <c r="B34" s="21" t="s">
        <v>30</v>
      </c>
      <c r="C34" s="22">
        <v>3</v>
      </c>
      <c r="D34" s="22" t="s">
        <v>8</v>
      </c>
      <c r="E34" s="19">
        <v>3.1</v>
      </c>
      <c r="F34" s="12">
        <v>108</v>
      </c>
      <c r="G34" s="13">
        <f t="shared" si="1"/>
        <v>334.8</v>
      </c>
    </row>
    <row r="35" spans="1:7" ht="16.5" thickBot="1" thickTop="1">
      <c r="A35" s="14">
        <v>2020</v>
      </c>
      <c r="B35" s="15" t="s">
        <v>31</v>
      </c>
      <c r="C35" s="16">
        <v>3</v>
      </c>
      <c r="D35" s="16" t="s">
        <v>8</v>
      </c>
      <c r="E35" s="19">
        <v>0.33</v>
      </c>
      <c r="F35" s="12">
        <v>108</v>
      </c>
      <c r="G35" s="13">
        <f t="shared" si="1"/>
        <v>35.64</v>
      </c>
    </row>
    <row r="36" spans="1:7" ht="15.75" thickBot="1">
      <c r="A36" s="14">
        <v>2019</v>
      </c>
      <c r="B36" s="15" t="s">
        <v>32</v>
      </c>
      <c r="C36" s="16">
        <v>3</v>
      </c>
      <c r="D36" s="16" t="s">
        <v>8</v>
      </c>
      <c r="E36" s="19">
        <v>0.6</v>
      </c>
      <c r="F36" s="12">
        <v>108</v>
      </c>
      <c r="G36" s="13">
        <f t="shared" si="1"/>
        <v>64.8</v>
      </c>
    </row>
    <row r="37" spans="1:7" ht="15.75" thickBot="1">
      <c r="A37" s="14">
        <v>2259</v>
      </c>
      <c r="B37" s="15" t="s">
        <v>33</v>
      </c>
      <c r="C37" s="16">
        <v>3</v>
      </c>
      <c r="D37" s="16" t="s">
        <v>8</v>
      </c>
      <c r="E37" s="19">
        <v>1.46</v>
      </c>
      <c r="F37" s="12">
        <v>108</v>
      </c>
      <c r="G37" s="13">
        <f t="shared" si="1"/>
        <v>157.68</v>
      </c>
    </row>
    <row r="38" spans="1:7" ht="15.75" thickBot="1">
      <c r="A38" s="14">
        <v>576</v>
      </c>
      <c r="B38" s="15" t="s">
        <v>34</v>
      </c>
      <c r="C38" s="16">
        <v>10</v>
      </c>
      <c r="D38" s="16" t="s">
        <v>8</v>
      </c>
      <c r="E38" s="19">
        <v>0.37</v>
      </c>
      <c r="F38" s="12">
        <v>108</v>
      </c>
      <c r="G38" s="13">
        <f t="shared" si="1"/>
        <v>39.96</v>
      </c>
    </row>
    <row r="39" spans="1:7" ht="15.75" thickBot="1">
      <c r="A39" s="14">
        <v>577</v>
      </c>
      <c r="B39" s="15" t="s">
        <v>35</v>
      </c>
      <c r="C39" s="16">
        <v>10</v>
      </c>
      <c r="D39" s="16" t="s">
        <v>8</v>
      </c>
      <c r="E39" s="19">
        <v>0.37</v>
      </c>
      <c r="F39" s="12">
        <v>108</v>
      </c>
      <c r="G39" s="13">
        <f t="shared" si="1"/>
        <v>39.96</v>
      </c>
    </row>
    <row r="40" spans="1:7" ht="15.75" thickBot="1">
      <c r="A40" s="14">
        <v>578</v>
      </c>
      <c r="B40" s="15" t="s">
        <v>36</v>
      </c>
      <c r="C40" s="16">
        <v>10</v>
      </c>
      <c r="D40" s="16" t="s">
        <v>8</v>
      </c>
      <c r="E40" s="19">
        <v>0.37</v>
      </c>
      <c r="F40" s="12">
        <v>108</v>
      </c>
      <c r="G40" s="13">
        <f t="shared" si="1"/>
        <v>39.96</v>
      </c>
    </row>
    <row r="41" spans="1:7" ht="15.75" thickBot="1">
      <c r="A41" s="14">
        <v>579</v>
      </c>
      <c r="B41" s="15" t="s">
        <v>37</v>
      </c>
      <c r="C41" s="16">
        <v>10</v>
      </c>
      <c r="D41" s="16" t="s">
        <v>8</v>
      </c>
      <c r="E41" s="19">
        <v>0.37</v>
      </c>
      <c r="F41" s="12">
        <v>108</v>
      </c>
      <c r="G41" s="13">
        <f t="shared" si="1"/>
        <v>39.96</v>
      </c>
    </row>
    <row r="42" spans="1:7" ht="15.75" thickBot="1">
      <c r="A42" s="14">
        <v>580</v>
      </c>
      <c r="B42" s="15" t="s">
        <v>38</v>
      </c>
      <c r="C42" s="16">
        <v>10</v>
      </c>
      <c r="D42" s="16" t="s">
        <v>8</v>
      </c>
      <c r="E42" s="19">
        <v>0.37</v>
      </c>
      <c r="F42" s="12">
        <v>108</v>
      </c>
      <c r="G42" s="13">
        <f t="shared" si="1"/>
        <v>39.96</v>
      </c>
    </row>
    <row r="43" spans="1:7" ht="15.75" thickBot="1">
      <c r="A43" s="32"/>
      <c r="B43" s="8" t="s">
        <v>39</v>
      </c>
      <c r="C43" s="33"/>
      <c r="D43" s="33"/>
      <c r="E43" s="19"/>
      <c r="F43" s="12"/>
      <c r="G43" s="13"/>
    </row>
    <row r="44" spans="1:7" ht="15.75" thickBot="1">
      <c r="A44" s="14">
        <v>1</v>
      </c>
      <c r="B44" s="15" t="s">
        <v>40</v>
      </c>
      <c r="C44" s="16">
        <v>12</v>
      </c>
      <c r="D44" s="16" t="s">
        <v>8</v>
      </c>
      <c r="E44" s="19">
        <v>2.93</v>
      </c>
      <c r="F44" s="12">
        <v>108</v>
      </c>
      <c r="G44" s="13">
        <f t="shared" si="1"/>
        <v>316.44</v>
      </c>
    </row>
    <row r="45" spans="1:7" ht="15.75" thickBot="1">
      <c r="A45" s="14">
        <v>2</v>
      </c>
      <c r="B45" s="15" t="s">
        <v>41</v>
      </c>
      <c r="C45" s="16">
        <v>12</v>
      </c>
      <c r="D45" s="16" t="s">
        <v>8</v>
      </c>
      <c r="E45" s="19">
        <v>2.3</v>
      </c>
      <c r="F45" s="12">
        <v>108</v>
      </c>
      <c r="G45" s="13">
        <f t="shared" si="1"/>
        <v>248.39999999999998</v>
      </c>
    </row>
    <row r="46" spans="1:7" ht="15.75" thickBot="1">
      <c r="A46" s="14">
        <v>3</v>
      </c>
      <c r="B46" s="15" t="s">
        <v>42</v>
      </c>
      <c r="C46" s="16">
        <v>12</v>
      </c>
      <c r="D46" s="16" t="s">
        <v>8</v>
      </c>
      <c r="E46" s="19">
        <v>1.73</v>
      </c>
      <c r="F46" s="12">
        <v>108</v>
      </c>
      <c r="G46" s="13">
        <f t="shared" si="1"/>
        <v>186.84</v>
      </c>
    </row>
    <row r="47" spans="1:7" ht="15.75" thickBot="1">
      <c r="A47" s="14">
        <v>1299</v>
      </c>
      <c r="B47" s="15" t="s">
        <v>43</v>
      </c>
      <c r="C47" s="16">
        <v>12</v>
      </c>
      <c r="D47" s="16" t="s">
        <v>8</v>
      </c>
      <c r="E47" s="19">
        <v>1.95</v>
      </c>
      <c r="F47" s="12">
        <v>108</v>
      </c>
      <c r="G47" s="34" t="s">
        <v>44</v>
      </c>
    </row>
    <row r="48" spans="1:7" ht="15.75" thickBot="1">
      <c r="A48" s="14">
        <v>4</v>
      </c>
      <c r="B48" s="15" t="s">
        <v>45</v>
      </c>
      <c r="C48" s="16">
        <v>12</v>
      </c>
      <c r="D48" s="16" t="s">
        <v>8</v>
      </c>
      <c r="E48" s="19">
        <v>2.93</v>
      </c>
      <c r="F48" s="12">
        <v>108</v>
      </c>
      <c r="G48" s="13">
        <f t="shared" si="1"/>
        <v>316.44</v>
      </c>
    </row>
    <row r="49" spans="1:7" ht="15.75" thickBot="1">
      <c r="A49" s="14">
        <v>673</v>
      </c>
      <c r="B49" s="35" t="s">
        <v>46</v>
      </c>
      <c r="C49" s="16">
        <v>12</v>
      </c>
      <c r="D49" s="16" t="s">
        <v>8</v>
      </c>
      <c r="E49" s="19">
        <v>3.82</v>
      </c>
      <c r="F49" s="12">
        <v>108</v>
      </c>
      <c r="G49" s="13">
        <f t="shared" si="1"/>
        <v>412.56</v>
      </c>
    </row>
    <row r="50" spans="1:7" ht="15.75" thickBot="1">
      <c r="A50" s="14">
        <v>6</v>
      </c>
      <c r="B50" s="15" t="s">
        <v>47</v>
      </c>
      <c r="C50" s="16">
        <v>12</v>
      </c>
      <c r="D50" s="16" t="s">
        <v>8</v>
      </c>
      <c r="E50" s="19">
        <v>3.6</v>
      </c>
      <c r="F50" s="12">
        <v>108</v>
      </c>
      <c r="G50" s="13">
        <f t="shared" si="1"/>
        <v>388.8</v>
      </c>
    </row>
    <row r="51" spans="1:7" ht="15.75" thickBot="1">
      <c r="A51" s="14">
        <v>8</v>
      </c>
      <c r="B51" s="15" t="s">
        <v>48</v>
      </c>
      <c r="C51" s="16">
        <v>1</v>
      </c>
      <c r="D51" s="16" t="s">
        <v>8</v>
      </c>
      <c r="E51" s="19">
        <v>2.57</v>
      </c>
      <c r="F51" s="12">
        <v>108</v>
      </c>
      <c r="G51" s="13">
        <f t="shared" si="1"/>
        <v>277.56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"/>
  <sheetViews>
    <sheetView tabSelected="1" workbookViewId="0" topLeftCell="A1">
      <selection activeCell="A9" sqref="A9"/>
    </sheetView>
  </sheetViews>
  <sheetFormatPr defaultColWidth="9.140625" defaultRowHeight="12.75"/>
  <cols>
    <col min="1" max="1" width="11.57421875" style="0" customWidth="1"/>
    <col min="2" max="2" width="16.57421875" style="0" customWidth="1"/>
    <col min="3" max="3" width="9.421875" style="36" bestFit="1" customWidth="1"/>
    <col min="4" max="4" width="9.140625" style="36" customWidth="1"/>
    <col min="5" max="5" width="11.421875" style="38" bestFit="1" customWidth="1"/>
    <col min="9" max="9" width="17.00390625" style="0" customWidth="1"/>
  </cols>
  <sheetData>
    <row r="1" spans="1:9" ht="12.75">
      <c r="A1" s="37" t="s">
        <v>49</v>
      </c>
      <c r="B1" s="37"/>
      <c r="C1" s="37"/>
      <c r="D1" s="37"/>
      <c r="E1" s="37"/>
      <c r="F1" s="37"/>
      <c r="G1" s="37"/>
      <c r="H1" s="37"/>
      <c r="I1" s="37"/>
    </row>
    <row r="3" spans="1:9" ht="12.75">
      <c r="A3" t="s">
        <v>50</v>
      </c>
      <c r="B3" t="s">
        <v>51</v>
      </c>
      <c r="C3" s="36" t="s">
        <v>52</v>
      </c>
      <c r="D3" s="36" t="s">
        <v>53</v>
      </c>
      <c r="E3" s="38" t="s">
        <v>54</v>
      </c>
      <c r="F3" t="s">
        <v>55</v>
      </c>
      <c r="G3" t="s">
        <v>56</v>
      </c>
      <c r="H3" t="s">
        <v>57</v>
      </c>
      <c r="I3" t="s">
        <v>58</v>
      </c>
    </row>
    <row r="4" spans="1:5" ht="12.75">
      <c r="A4">
        <v>2591</v>
      </c>
      <c r="B4" t="str">
        <f>VLOOKUP(A4,TabCenovnik,2,FALSE)</f>
        <v>19 mm / 35 m</v>
      </c>
      <c r="C4" s="36">
        <f>VLOOKUP(A4,TabCenovnik,3,FALSE)</f>
        <v>96</v>
      </c>
      <c r="D4" s="36" t="str">
        <f>VLOOKUP(A4,TabCenovnik,4,FALSE)</f>
        <v>KOM</v>
      </c>
      <c r="E4" s="38">
        <f>VLOOKUP(A4,TabCenovnik,7,FALSE)</f>
        <v>35.64</v>
      </c>
    </row>
    <row r="5" spans="1:5" ht="12.75">
      <c r="A5">
        <v>2594</v>
      </c>
      <c r="B5" t="str">
        <f>VLOOKUP(A5,TabCenovnik,2,FALSE)</f>
        <v>38 mm / 35 m</v>
      </c>
      <c r="C5" s="36">
        <f>VLOOKUP(A5,TabCenovnik,3,FALSE)</f>
        <v>48</v>
      </c>
      <c r="D5" s="36" t="str">
        <f>VLOOKUP(A5,TabCenovnik,4,FALSE)</f>
        <v>KOM</v>
      </c>
      <c r="E5" s="38">
        <f>VLOOKUP(A5,TabCenovnik,7,FALSE)</f>
        <v>70.2</v>
      </c>
    </row>
    <row r="6" spans="1:5" ht="12.75">
      <c r="A6">
        <v>2595</v>
      </c>
      <c r="B6" t="str">
        <f>VLOOKUP(A6,TabCenovnik,2,FALSE)</f>
        <v>50 mm / 35 m</v>
      </c>
      <c r="C6" s="36">
        <f>VLOOKUP(A6,TabCenovnik,3,FALSE)</f>
        <v>36</v>
      </c>
      <c r="D6" s="36" t="str">
        <f>VLOOKUP(A6,TabCenovnik,4,FALSE)</f>
        <v>KOM</v>
      </c>
      <c r="E6" s="38">
        <f>VLOOKUP(A6,TabCenovnik,7,FALSE)</f>
        <v>92.88</v>
      </c>
    </row>
    <row r="7" spans="1:5" ht="12.75">
      <c r="A7">
        <v>2596</v>
      </c>
      <c r="B7" t="str">
        <f>VLOOKUP(A7,TabCenovnik,2,FALSE)</f>
        <v>19 mm / 50 m</v>
      </c>
      <c r="C7" s="36">
        <f>VLOOKUP(A7,TabCenovnik,3,FALSE)</f>
        <v>96</v>
      </c>
      <c r="D7" s="36" t="str">
        <f>VLOOKUP(A7,TabCenovnik,4,FALSE)</f>
        <v>KOM</v>
      </c>
      <c r="E7" s="38">
        <f>VLOOKUP(A7,TabCenovnik,7,FALSE)</f>
        <v>50.76</v>
      </c>
    </row>
    <row r="8" spans="1:5" ht="12.75">
      <c r="A8">
        <v>2597</v>
      </c>
      <c r="B8" t="str">
        <f>VLOOKUP(A8,TabCenovnik,2,FALSE)</f>
        <v>25 mm / 50 m</v>
      </c>
      <c r="C8" s="36">
        <f>VLOOKUP(A8,TabCenovnik,3,FALSE)</f>
        <v>72</v>
      </c>
      <c r="D8" s="36" t="str">
        <f>VLOOKUP(A8,TabCenovnik,4,FALSE)</f>
        <v>KOM</v>
      </c>
      <c r="E8" s="38">
        <f>VLOOKUP(A8,TabCenovnik,7,FALSE)</f>
        <v>66.96</v>
      </c>
    </row>
    <row r="9" spans="1:5" ht="12.75">
      <c r="A9">
        <v>2598</v>
      </c>
      <c r="B9" t="str">
        <f>VLOOKUP(A9,TabCenovnik,2,FALSE)</f>
        <v>30 mm / 50 m</v>
      </c>
      <c r="C9" s="36">
        <f>VLOOKUP(A9,TabCenovnik,3,FALSE)</f>
        <v>60</v>
      </c>
      <c r="D9" s="36" t="str">
        <f>VLOOKUP(A9,TabCenovnik,4,FALSE)</f>
        <v>KOM</v>
      </c>
      <c r="E9" s="38">
        <f>VLOOKUP(A9,TabCenovnik,7,FALSE)</f>
        <v>79.92</v>
      </c>
    </row>
  </sheetData>
  <mergeCells count="1">
    <mergeCell ref="A1:I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Tehnicka skola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nexTORian the mAx</dc:creator>
  <cp:keywords/>
  <dc:description/>
  <cp:lastModifiedBy>Kroki</cp:lastModifiedBy>
  <dcterms:created xsi:type="dcterms:W3CDTF">2010-09-26T18:08:26Z</dcterms:created>
  <dcterms:modified xsi:type="dcterms:W3CDTF">2010-09-26T18:35:38Z</dcterms:modified>
  <cp:category/>
  <cp:version/>
  <cp:contentType/>
  <cp:contentStatus/>
</cp:coreProperties>
</file>