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  <sheet name="pomocni" sheetId="2" r:id="rId2"/>
  </sheets>
  <definedNames>
    <definedName name="baza">'Sheet1'!$B$2:$G$7</definedName>
    <definedName name="ekipa">'Sheet1'!$B$2:$B$7</definedName>
    <definedName name="total">'Sheet1'!$G$2:$G$7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C10" authorId="0">
      <text>
        <r>
          <rPr>
            <sz val="8"/>
            <rFont val="Tahoma"/>
            <family val="2"/>
          </rPr>
          <t>total broj bodova bez obzira ako dvije ekipe imaju isti broj bodova</t>
        </r>
      </text>
    </comment>
  </commentList>
</comments>
</file>

<file path=xl/sharedStrings.xml><?xml version="1.0" encoding="utf-8"?>
<sst xmlns="http://schemas.openxmlformats.org/spreadsheetml/2006/main" count="34" uniqueCount="32">
  <si>
    <t>KRISTAL-Zrenjanin</t>
  </si>
  <si>
    <t>SPARTAK-Debeljaca</t>
  </si>
  <si>
    <t>PARTIZAN-Beograd</t>
  </si>
  <si>
    <t>DINAMO-Pancevo</t>
  </si>
  <si>
    <t>VOJVODINA-Novi Sad</t>
  </si>
  <si>
    <t>BANAT-Kikinda</t>
  </si>
  <si>
    <t>EKIPA</t>
  </si>
  <si>
    <t>1.SERIJA</t>
  </si>
  <si>
    <t>2.SERIJA</t>
  </si>
  <si>
    <t>3.SERIJA</t>
  </si>
  <si>
    <t>4.SERIJA</t>
  </si>
  <si>
    <t>TOTAL
CUNJEVI</t>
  </si>
  <si>
    <t>R/B</t>
  </si>
  <si>
    <t>RANK</t>
  </si>
  <si>
    <t>KONACAN POREDAK</t>
  </si>
  <si>
    <t>large</t>
  </si>
  <si>
    <t>ekipa</t>
  </si>
  <si>
    <t>=Sheet1!B2</t>
  </si>
  <si>
    <t>B2</t>
  </si>
  <si>
    <t>H2</t>
  </si>
  <si>
    <t>I2</t>
  </si>
  <si>
    <t>rank-lista</t>
  </si>
  <si>
    <t>J2</t>
  </si>
  <si>
    <t>K2</t>
  </si>
  <si>
    <t>=RANK(Sheet1!G2;total;1)</t>
  </si>
  <si>
    <t>=$H2+(COUNTIF($H$2:$H2;$H2)/1000000)</t>
  </si>
  <si>
    <t>=LARGE($H$2:$H$7;ROW(G1))</t>
  </si>
  <si>
    <t>=INDEX(B:B;MATCH(J2+(COUNTIF($J$2:$J2;$J2)/1000000);$I:$I;0))</t>
  </si>
  <si>
    <t>B16</t>
  </si>
  <si>
    <t>=pomocni!K2</t>
  </si>
  <si>
    <t>C16</t>
  </si>
  <si>
    <t>=VLOOKUP(B16;baza;6;FALSE)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</si>
</sst>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d/m/yyyy/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1"/>
      <color rgb="FFFF3300"/>
      <name val="Calibri"/>
      <family val="2"/>
    </font>
    <font>
      <sz val="10"/>
      <color rgb="FFFF3300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2" fillId="0" borderId="10" xfId="57" applyNumberFormat="1" applyFont="1" applyBorder="1">
      <alignment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5"/>
    </xf>
    <xf numFmtId="0" fontId="4" fillId="0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 quotePrefix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G1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8.28125" style="1" customWidth="1"/>
    <col min="2" max="2" width="21.57421875" style="1" bestFit="1" customWidth="1"/>
    <col min="3" max="3" width="8.28125" style="1" customWidth="1"/>
    <col min="4" max="6" width="8.28125" style="1" bestFit="1" customWidth="1"/>
    <col min="7" max="7" width="8.421875" style="1" bestFit="1" customWidth="1"/>
    <col min="8" max="8" width="7.00390625" style="1" customWidth="1"/>
    <col min="9" max="9" width="17.00390625" style="1" customWidth="1"/>
    <col min="10" max="10" width="5.28125" style="1" customWidth="1"/>
    <col min="11" max="11" width="24.140625" style="1" customWidth="1"/>
    <col min="12" max="16384" width="9.140625" style="1" customWidth="1"/>
  </cols>
  <sheetData>
    <row r="1" spans="1:7" ht="60">
      <c r="A1" s="16" t="s">
        <v>12</v>
      </c>
      <c r="B1" s="15" t="s">
        <v>6</v>
      </c>
      <c r="C1" s="15" t="s">
        <v>7</v>
      </c>
      <c r="D1" s="15" t="s">
        <v>8</v>
      </c>
      <c r="E1" s="15" t="s">
        <v>9</v>
      </c>
      <c r="F1" s="15" t="s">
        <v>10</v>
      </c>
      <c r="G1" s="17" t="s">
        <v>11</v>
      </c>
    </row>
    <row r="2" spans="1:7" ht="15">
      <c r="A2" s="6">
        <v>1</v>
      </c>
      <c r="B2" s="2" t="s">
        <v>0</v>
      </c>
      <c r="C2" s="8">
        <v>5123</v>
      </c>
      <c r="D2" s="8">
        <v>5011</v>
      </c>
      <c r="E2" s="8">
        <v>4913</v>
      </c>
      <c r="F2" s="8">
        <v>5178</v>
      </c>
      <c r="G2" s="3">
        <f aca="true" t="shared" si="0" ref="G2:G7">SUM(C2:F2)</f>
        <v>20225</v>
      </c>
    </row>
    <row r="3" spans="1:7" ht="15">
      <c r="A3" s="6">
        <v>2</v>
      </c>
      <c r="B3" s="4" t="s">
        <v>1</v>
      </c>
      <c r="C3" s="8">
        <v>5000</v>
      </c>
      <c r="D3" s="8">
        <v>5000</v>
      </c>
      <c r="E3" s="8">
        <v>5000</v>
      </c>
      <c r="F3" s="8">
        <v>5000</v>
      </c>
      <c r="G3" s="3">
        <f t="shared" si="0"/>
        <v>20000</v>
      </c>
    </row>
    <row r="4" spans="1:7" ht="15">
      <c r="A4" s="6">
        <v>3</v>
      </c>
      <c r="B4" s="5" t="s">
        <v>2</v>
      </c>
      <c r="C4" s="8">
        <v>5000</v>
      </c>
      <c r="D4" s="8">
        <v>5000</v>
      </c>
      <c r="E4" s="11">
        <v>5000</v>
      </c>
      <c r="F4" s="11">
        <v>5000</v>
      </c>
      <c r="G4" s="3">
        <f t="shared" si="0"/>
        <v>20000</v>
      </c>
    </row>
    <row r="5" spans="1:7" ht="15">
      <c r="A5" s="6">
        <v>4</v>
      </c>
      <c r="B5" s="5" t="s">
        <v>3</v>
      </c>
      <c r="C5" s="11">
        <v>4989</v>
      </c>
      <c r="D5" s="11">
        <v>4998</v>
      </c>
      <c r="E5" s="11">
        <v>5067</v>
      </c>
      <c r="F5" s="11">
        <v>5113</v>
      </c>
      <c r="G5" s="3">
        <f t="shared" si="0"/>
        <v>20167</v>
      </c>
    </row>
    <row r="6" spans="1:7" ht="15">
      <c r="A6" s="6">
        <v>5</v>
      </c>
      <c r="B6" s="5" t="s">
        <v>4</v>
      </c>
      <c r="C6" s="11">
        <v>4988</v>
      </c>
      <c r="D6" s="11">
        <v>5212</v>
      </c>
      <c r="E6" s="11">
        <v>5112</v>
      </c>
      <c r="F6" s="11">
        <v>5254</v>
      </c>
      <c r="G6" s="3">
        <f t="shared" si="0"/>
        <v>20566</v>
      </c>
    </row>
    <row r="7" spans="1:7" ht="15">
      <c r="A7" s="6">
        <v>6</v>
      </c>
      <c r="B7" s="5" t="s">
        <v>5</v>
      </c>
      <c r="C7" s="8">
        <v>5125</v>
      </c>
      <c r="D7" s="8">
        <v>5001</v>
      </c>
      <c r="E7" s="8">
        <v>4894</v>
      </c>
      <c r="F7" s="8">
        <v>5289</v>
      </c>
      <c r="G7" s="3">
        <f t="shared" si="0"/>
        <v>20309</v>
      </c>
    </row>
    <row r="8" ht="12.75"/>
    <row r="9" ht="12.75"/>
    <row r="10" spans="1:3" ht="30" customHeight="1">
      <c r="A10" s="18" t="s">
        <v>13</v>
      </c>
      <c r="B10" s="18" t="s">
        <v>14</v>
      </c>
      <c r="C10" s="19" t="s">
        <v>11</v>
      </c>
    </row>
    <row r="11" spans="1:5" ht="15">
      <c r="A11" s="7">
        <v>1</v>
      </c>
      <c r="B11" s="8" t="str">
        <f>pomocni!K2</f>
        <v>VOJVODINA-Novi Sad</v>
      </c>
      <c r="C11" s="9">
        <f aca="true" t="shared" si="1" ref="C11:C16">VLOOKUP(B11,baza,6,FALSE)</f>
        <v>20566</v>
      </c>
      <c r="D11" s="22" t="s">
        <v>28</v>
      </c>
      <c r="E11" s="23" t="s">
        <v>29</v>
      </c>
    </row>
    <row r="12" spans="1:5" ht="15">
      <c r="A12" s="7">
        <v>2</v>
      </c>
      <c r="B12" s="8" t="str">
        <f>pomocni!K3</f>
        <v>BANAT-Kikinda</v>
      </c>
      <c r="C12" s="9">
        <f t="shared" si="1"/>
        <v>20309</v>
      </c>
      <c r="D12" s="22" t="s">
        <v>30</v>
      </c>
      <c r="E12" s="23" t="s">
        <v>31</v>
      </c>
    </row>
    <row r="13" spans="1:3" ht="15">
      <c r="A13" s="7">
        <v>3</v>
      </c>
      <c r="B13" s="8" t="str">
        <f>pomocni!K4</f>
        <v>KRISTAL-Zrenjanin</v>
      </c>
      <c r="C13" s="9">
        <f t="shared" si="1"/>
        <v>20225</v>
      </c>
    </row>
    <row r="14" spans="1:3" ht="15">
      <c r="A14" s="7">
        <v>4</v>
      </c>
      <c r="B14" s="8" t="str">
        <f>pomocni!K5</f>
        <v>DINAMO-Pancevo</v>
      </c>
      <c r="C14" s="9">
        <f t="shared" si="1"/>
        <v>20167</v>
      </c>
    </row>
    <row r="15" spans="1:3" ht="15">
      <c r="A15" s="7">
        <v>5</v>
      </c>
      <c r="B15" s="8" t="str">
        <f>pomocni!K6</f>
        <v>SPARTAK-Debeljaca</v>
      </c>
      <c r="C15" s="9">
        <f t="shared" si="1"/>
        <v>20000</v>
      </c>
    </row>
    <row r="16" spans="1:3" ht="15">
      <c r="A16" s="7">
        <v>6</v>
      </c>
      <c r="B16" s="8" t="str">
        <f>pomocni!K7</f>
        <v>PARTIZAN-Beograd</v>
      </c>
      <c r="C16" s="9">
        <f t="shared" si="1"/>
        <v>20000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B1:K1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.140625" style="0" customWidth="1"/>
    <col min="2" max="2" width="22.8515625" style="0" customWidth="1"/>
    <col min="3" max="3" width="9.140625" style="0" customWidth="1"/>
    <col min="9" max="9" width="16.28125" style="0" customWidth="1"/>
    <col min="10" max="10" width="8.140625" style="0" customWidth="1"/>
    <col min="11" max="11" width="24.28125" style="0" customWidth="1"/>
  </cols>
  <sheetData>
    <row r="1" spans="2:11" ht="15">
      <c r="B1" s="15" t="str">
        <f>Sheet1!B1</f>
        <v>EKIPA</v>
      </c>
      <c r="H1" s="10" t="s">
        <v>13</v>
      </c>
      <c r="I1" s="10" t="s">
        <v>21</v>
      </c>
      <c r="J1" s="10" t="s">
        <v>15</v>
      </c>
      <c r="K1" s="10" t="s">
        <v>16</v>
      </c>
    </row>
    <row r="2" spans="2:11" ht="15">
      <c r="B2" s="2" t="str">
        <f>Sheet1!B2</f>
        <v>KRISTAL-Zrenjanin</v>
      </c>
      <c r="H2" s="12">
        <f>RANK(Sheet1!G2,total,1)</f>
        <v>4</v>
      </c>
      <c r="I2" s="13">
        <f>$H2+(COUNTIF($H$2:$H2,$H2)/1000000)</f>
        <v>4.000001</v>
      </c>
      <c r="J2" s="12">
        <f aca="true" t="shared" si="0" ref="J2:J7">LARGE($H$2:$H$7,ROW(G1))</f>
        <v>6</v>
      </c>
      <c r="K2" s="14" t="str">
        <f>INDEX(B:B,MATCH(J2+(COUNTIF($J$2:$J2,$J2)/1000000),$I:$I,0))</f>
        <v>VOJVODINA-Novi Sad</v>
      </c>
    </row>
    <row r="3" spans="2:11" ht="15">
      <c r="B3" s="4" t="str">
        <f>Sheet1!B3</f>
        <v>SPARTAK-Debeljaca</v>
      </c>
      <c r="H3" s="12">
        <f>RANK(Sheet1!G3,total,1)</f>
        <v>1</v>
      </c>
      <c r="I3" s="13">
        <f>$H3+(COUNTIF($H$2:$H3,$H3)/1000000)</f>
        <v>1.000001</v>
      </c>
      <c r="J3" s="12">
        <f t="shared" si="0"/>
        <v>5</v>
      </c>
      <c r="K3" s="14" t="str">
        <f>INDEX(B:B,MATCH(J3+(COUNTIF($J$2:$J3,$J3)/1000000),$I:$I,0))</f>
        <v>BANAT-Kikinda</v>
      </c>
    </row>
    <row r="4" spans="2:11" ht="15">
      <c r="B4" s="5" t="str">
        <f>Sheet1!B4</f>
        <v>PARTIZAN-Beograd</v>
      </c>
      <c r="H4" s="12">
        <f>RANK(Sheet1!G4,total,1)</f>
        <v>1</v>
      </c>
      <c r="I4" s="13">
        <f>$H4+(COUNTIF($H$2:$H4,$H4)/1000000)</f>
        <v>1.000002</v>
      </c>
      <c r="J4" s="12">
        <f t="shared" si="0"/>
        <v>4</v>
      </c>
      <c r="K4" s="14" t="str">
        <f>INDEX(B:B,MATCH(J4+(COUNTIF($J$2:$J4,$J4)/1000000),$I:$I,0))</f>
        <v>KRISTAL-Zrenjanin</v>
      </c>
    </row>
    <row r="5" spans="2:11" ht="15">
      <c r="B5" s="5" t="str">
        <f>Sheet1!B5</f>
        <v>DINAMO-Pancevo</v>
      </c>
      <c r="H5" s="12">
        <f>RANK(Sheet1!G5,total,1)</f>
        <v>3</v>
      </c>
      <c r="I5" s="13">
        <f>$H5+(COUNTIF($H$2:$H5,$H5)/1000000)</f>
        <v>3.000001</v>
      </c>
      <c r="J5" s="12">
        <f t="shared" si="0"/>
        <v>3</v>
      </c>
      <c r="K5" s="14" t="str">
        <f>INDEX(B:B,MATCH(J5+(COUNTIF($J$2:$J5,$J5)/1000000),$I:$I,0))</f>
        <v>DINAMO-Pancevo</v>
      </c>
    </row>
    <row r="6" spans="2:11" ht="15">
      <c r="B6" s="5" t="str">
        <f>Sheet1!B6</f>
        <v>VOJVODINA-Novi Sad</v>
      </c>
      <c r="H6" s="12">
        <f>RANK(Sheet1!G6,total,1)</f>
        <v>6</v>
      </c>
      <c r="I6" s="13">
        <f>$H6+(COUNTIF($H$2:$H6,$H6)/1000000)</f>
        <v>6.000001</v>
      </c>
      <c r="J6" s="12">
        <f t="shared" si="0"/>
        <v>1</v>
      </c>
      <c r="K6" s="14" t="str">
        <f>INDEX(B:B,MATCH(J6+(COUNTIF($J$2:$J6,$J6)/1000000),$I:$I,0))</f>
        <v>SPARTAK-Debeljaca</v>
      </c>
    </row>
    <row r="7" spans="2:11" ht="15">
      <c r="B7" s="5" t="str">
        <f>Sheet1!B7</f>
        <v>BANAT-Kikinda</v>
      </c>
      <c r="H7" s="12">
        <f>RANK(Sheet1!G7,total,1)</f>
        <v>5</v>
      </c>
      <c r="I7" s="13">
        <f>$H7+(COUNTIF($H$2:$H7,$H7)/1000000)</f>
        <v>5.000001</v>
      </c>
      <c r="J7" s="12">
        <f t="shared" si="0"/>
        <v>1</v>
      </c>
      <c r="K7" s="14" t="str">
        <f>INDEX(B:B,MATCH(J7+(COUNTIF($J$2:$J7,$J7)/1000000),$I:$I,0))</f>
        <v>PARTIZAN-Beograd</v>
      </c>
    </row>
    <row r="10" spans="3:4" ht="15">
      <c r="C10" s="20" t="s">
        <v>18</v>
      </c>
      <c r="D10" s="21" t="s">
        <v>17</v>
      </c>
    </row>
    <row r="11" spans="3:4" ht="15">
      <c r="C11" s="20" t="s">
        <v>19</v>
      </c>
      <c r="D11" s="21" t="s">
        <v>24</v>
      </c>
    </row>
    <row r="12" spans="3:4" ht="15">
      <c r="C12" s="20" t="s">
        <v>20</v>
      </c>
      <c r="D12" s="21" t="s">
        <v>25</v>
      </c>
    </row>
    <row r="13" spans="3:4" ht="15">
      <c r="C13" s="20" t="s">
        <v>22</v>
      </c>
      <c r="D13" s="21" t="s">
        <v>26</v>
      </c>
    </row>
    <row r="14" spans="3:4" ht="15">
      <c r="C14" s="20" t="s">
        <v>23</v>
      </c>
      <c r="D14" s="2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zboric</dc:creator>
  <cp:keywords/>
  <dc:description/>
  <cp:lastModifiedBy>korisnik</cp:lastModifiedBy>
  <dcterms:created xsi:type="dcterms:W3CDTF">2009-05-28T06:27:29Z</dcterms:created>
  <dcterms:modified xsi:type="dcterms:W3CDTF">2010-09-10T18:38:05Z</dcterms:modified>
  <cp:category/>
  <cp:version/>
  <cp:contentType/>
  <cp:contentStatus/>
</cp:coreProperties>
</file>