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1355" windowHeight="9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Sheet1!$A$1:$G$102</definedName>
    <definedName name="izlaz">Sheet1!$F$2:$F$900</definedName>
    <definedName name="proizvod">Sheet1!$B$2:$B$900</definedName>
    <definedName name="ulaz">Sheet1!$E$2:$E$900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7"/>
  <c r="L8"/>
  <c r="L9"/>
  <c r="L10"/>
  <c r="L11"/>
  <c r="K4"/>
  <c r="M4" s="1"/>
  <c r="K5"/>
  <c r="M5" s="1"/>
  <c r="K6"/>
  <c r="M6" s="1"/>
  <c r="K7"/>
  <c r="M7" s="1"/>
  <c r="K8"/>
  <c r="M8" s="1"/>
  <c r="K9"/>
  <c r="M9" s="1"/>
  <c r="K10"/>
  <c r="M10" s="1"/>
  <c r="K11"/>
  <c r="M11" s="1"/>
  <c r="L3"/>
  <c r="K3"/>
  <c r="M3"/>
  <c r="D103"/>
  <c r="E103"/>
  <c r="F103"/>
  <c r="G74"/>
  <c r="G4"/>
  <c r="G17"/>
  <c r="G47"/>
  <c r="G90"/>
  <c r="G91"/>
  <c r="G92"/>
  <c r="G93"/>
  <c r="G94"/>
  <c r="G95"/>
  <c r="G96"/>
  <c r="G97"/>
  <c r="G98"/>
  <c r="G99"/>
  <c r="G100"/>
  <c r="G101"/>
  <c r="G102"/>
  <c r="G84"/>
  <c r="G69"/>
  <c r="G73"/>
  <c r="G70"/>
  <c r="G71"/>
  <c r="G72"/>
  <c r="G46"/>
  <c r="G41"/>
  <c r="G24"/>
  <c r="G61"/>
  <c r="G29"/>
  <c r="G23"/>
  <c r="G11"/>
  <c r="G42"/>
  <c r="G81"/>
  <c r="G63"/>
  <c r="G12"/>
  <c r="G62"/>
  <c r="G5"/>
  <c r="G55"/>
  <c r="G35"/>
  <c r="G33"/>
  <c r="G34"/>
  <c r="G18"/>
  <c r="G21"/>
  <c r="G22"/>
  <c r="G89"/>
  <c r="G56"/>
  <c r="G75"/>
  <c r="G9"/>
  <c r="G85"/>
  <c r="G27"/>
  <c r="G28"/>
  <c r="G76"/>
  <c r="G31"/>
  <c r="G30"/>
  <c r="G2"/>
  <c r="G83"/>
  <c r="G37"/>
  <c r="G36"/>
  <c r="G39"/>
  <c r="G44"/>
  <c r="G6"/>
  <c r="G38"/>
  <c r="G78"/>
  <c r="G64"/>
  <c r="G48"/>
  <c r="G3"/>
  <c r="G60"/>
  <c r="G49"/>
  <c r="G82"/>
  <c r="G20"/>
  <c r="G32"/>
  <c r="G66"/>
  <c r="G77"/>
  <c r="G65"/>
  <c r="G67"/>
  <c r="G15"/>
  <c r="G14"/>
  <c r="G54"/>
  <c r="G16"/>
  <c r="G79"/>
  <c r="G50"/>
  <c r="G8"/>
  <c r="G19"/>
  <c r="G13"/>
  <c r="G7"/>
  <c r="G80"/>
  <c r="G59"/>
  <c r="G51"/>
  <c r="G57"/>
  <c r="G40"/>
  <c r="G45"/>
  <c r="G68"/>
  <c r="G87"/>
  <c r="G26"/>
  <c r="G10"/>
  <c r="G43"/>
  <c r="G88"/>
  <c r="G53"/>
  <c r="G25"/>
  <c r="G52"/>
  <c r="G58"/>
  <c r="G86"/>
  <c r="G103" l="1"/>
</calcChain>
</file>

<file path=xl/sharedStrings.xml><?xml version="1.0" encoding="utf-8"?>
<sst xmlns="http://schemas.openxmlformats.org/spreadsheetml/2006/main" count="296" uniqueCount="112">
  <si>
    <t>Proizvod</t>
  </si>
  <si>
    <t>Total</t>
  </si>
  <si>
    <t>Mesto skladista</t>
  </si>
  <si>
    <t>Metraza2</t>
  </si>
  <si>
    <t>Datum</t>
  </si>
  <si>
    <t>Ulaz</t>
  </si>
  <si>
    <t>Izlaz</t>
  </si>
  <si>
    <t>Stanje</t>
  </si>
  <si>
    <t>Salon</t>
  </si>
  <si>
    <t>Violet salon</t>
  </si>
  <si>
    <t>14.06.2010</t>
  </si>
  <si>
    <t>Wien organdin Crveni</t>
  </si>
  <si>
    <t>Levent org2</t>
  </si>
  <si>
    <t>Draperi Cetin nuans</t>
  </si>
  <si>
    <t>Levent org. skuplje</t>
  </si>
  <si>
    <t>Nuans kovano gvozdje</t>
  </si>
  <si>
    <t>Cetin-Cristal</t>
  </si>
  <si>
    <t>Draper cetin dupli</t>
  </si>
  <si>
    <t>Decije</t>
  </si>
  <si>
    <t>Cetin org. jeftin. Raspr</t>
  </si>
  <si>
    <t>Nuans nove L-bela dupla-do duginih boja</t>
  </si>
  <si>
    <t>Sultani-levent skuplje I cetin detelina</t>
  </si>
  <si>
    <t>Levent kovano gvozdje</t>
  </si>
  <si>
    <t>Nuans angelika cvet</t>
  </si>
  <si>
    <t>Magacin 1</t>
  </si>
  <si>
    <t>17.06.2010</t>
  </si>
  <si>
    <t>Karpin</t>
  </si>
  <si>
    <t>Lan</t>
  </si>
  <si>
    <t>Saten za stolnjake</t>
  </si>
  <si>
    <t>Wien mesoviti brak</t>
  </si>
  <si>
    <t>Dugina boja guzvana levent</t>
  </si>
  <si>
    <t>Crkveno platno</t>
  </si>
  <si>
    <t>Kuhinjske vockice</t>
  </si>
  <si>
    <t>Bukle skuplji</t>
  </si>
  <si>
    <t>Guzvani vez</t>
  </si>
  <si>
    <t>Sultan iz rafa</t>
  </si>
  <si>
    <t>Organdin sa satenskom trakom</t>
  </si>
  <si>
    <t>Levent bela I krem vez</t>
  </si>
  <si>
    <t>Bela dupla</t>
  </si>
  <si>
    <t>Obichna kocka</t>
  </si>
  <si>
    <t>Levent CE-65001</t>
  </si>
  <si>
    <t>Tafta</t>
  </si>
  <si>
    <t>Draper dugina boja</t>
  </si>
  <si>
    <t>Guzvana kocka</t>
  </si>
  <si>
    <t>Plis</t>
  </si>
  <si>
    <t>Stampani markizet nuans</t>
  </si>
  <si>
    <t>Paucni markizet</t>
  </si>
  <si>
    <t>Resice metraza</t>
  </si>
  <si>
    <t>Decije tac 2</t>
  </si>
  <si>
    <t>Decije tac 1</t>
  </si>
  <si>
    <t>Levent-2 (od 5 e)</t>
  </si>
  <si>
    <t>Decije wien I spiderman</t>
  </si>
  <si>
    <t>Sultan skuplji</t>
  </si>
  <si>
    <t>Levent jeftinija poluorganza</t>
  </si>
  <si>
    <t>Atlas</t>
  </si>
  <si>
    <t>Tafta reslovi</t>
  </si>
  <si>
    <t>Magacin 2</t>
  </si>
  <si>
    <t>Guzvani tac markizet boja</t>
  </si>
  <si>
    <t>Guzvani markizet na pruge</t>
  </si>
  <si>
    <t>Hasenov sultan</t>
  </si>
  <si>
    <t>Ladivina</t>
  </si>
  <si>
    <t>Lepotica</t>
  </si>
  <si>
    <t>Kratke zavese 1.5 m</t>
  </si>
  <si>
    <t>Draper wien</t>
  </si>
  <si>
    <t>Ograndin guzvani</t>
  </si>
  <si>
    <t>Glat marizet u boji</t>
  </si>
  <si>
    <t>Draper nuans zeleni I rozle</t>
  </si>
  <si>
    <t>Cvetni draper garden</t>
  </si>
  <si>
    <t>Kratki draper 1.5m</t>
  </si>
  <si>
    <t>tac vez</t>
  </si>
  <si>
    <t>Organdin 3</t>
  </si>
  <si>
    <t>Damast</t>
  </si>
  <si>
    <t>Organdin (6 e)</t>
  </si>
  <si>
    <t>Bukle jeftiniji</t>
  </si>
  <si>
    <t>Markizet Nuans puniji</t>
  </si>
  <si>
    <t>Guzvani markizet bez olova</t>
  </si>
  <si>
    <t>Guzvani marizet sa olovom beli</t>
  </si>
  <si>
    <t>Guzvani marizet sa olovom krem</t>
  </si>
  <si>
    <t>Draper (6 e) -sitna grana</t>
  </si>
  <si>
    <t>Draper krupna grana</t>
  </si>
  <si>
    <t>Draper levent</t>
  </si>
  <si>
    <t>Zavese levent briliant</t>
  </si>
  <si>
    <t>Nove levent L2 (od 5 e)</t>
  </si>
  <si>
    <t>Sinteticke</t>
  </si>
  <si>
    <t>Cipka</t>
  </si>
  <si>
    <t>Teget organdin valerija</t>
  </si>
  <si>
    <t>glat beli markizet bez olova</t>
  </si>
  <si>
    <t>Glat krem marizet bez olova</t>
  </si>
  <si>
    <t>Stampani markizet beli</t>
  </si>
  <si>
    <t>Glat markizet sa olovom krem</t>
  </si>
  <si>
    <t>Glat markizet sa olovom beli</t>
  </si>
  <si>
    <t>Teget marizet visine 1.5m</t>
  </si>
  <si>
    <t>Sifon beli</t>
  </si>
  <si>
    <t>Sifon plavi</t>
  </si>
  <si>
    <t>Sifon kajsija</t>
  </si>
  <si>
    <t>Sifon krem</t>
  </si>
  <si>
    <t>Sifon narandzsti</t>
  </si>
  <si>
    <t>Sifon sampanj</t>
  </si>
  <si>
    <t>Black out</t>
  </si>
  <si>
    <t>Deciji sifon</t>
  </si>
  <si>
    <t>Levent 2- 4e</t>
  </si>
  <si>
    <t>ulaz</t>
  </si>
  <si>
    <t>izlaz</t>
  </si>
  <si>
    <t>ukupno</t>
  </si>
  <si>
    <t>Baza</t>
  </si>
  <si>
    <t xml:space="preserve">Predlog: Napravi bazu proizvoda,ja sam napravio samo od devet ponudjenih proizvoda </t>
  </si>
  <si>
    <t>ti napravi za sve. Koristi formulu SUMIF kako sto je pokazano .Sada ako u tvojoj  tabeli jednom</t>
  </si>
  <si>
    <t>za sve proizvode napravis popis I to uneses kako ulaz onda imas pocetno stanje .</t>
  </si>
  <si>
    <t>Svaka promena dali je ulaz ili je izlaz samo ti ukucaj u novi red ime proizvoda I unesi kolicinu</t>
  </si>
  <si>
    <t>u ulaz ili izlaz formula sama prebacuje u bazu I tako imas pregled kolicine artikla</t>
  </si>
  <si>
    <t xml:space="preserve">Nadam se da sam mogao da ti objasnim ono sto sam zamislio jer sam iz Makedonije pa mi </t>
  </si>
  <si>
    <t>je malo tesko da se izrazavam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</si>
</sst>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0" xfId="0" applyFont="1"/>
    <xf numFmtId="14" fontId="0" fillId="0" borderId="0" xfId="0" applyNumberFormat="1"/>
    <xf numFmtId="0" fontId="6" fillId="0" borderId="1" xfId="0" applyFont="1" applyBorder="1"/>
    <xf numFmtId="0" fontId="8" fillId="0" borderId="0" xfId="0" applyFont="1" applyFill="1" applyBorder="1"/>
    <xf numFmtId="0" fontId="7" fillId="0" borderId="0" xfId="0" applyFont="1"/>
  </cellXfs>
  <cellStyles count="1">
    <cellStyle name="Normal" xfId="0" builtinId="0"/>
  </cellStyles>
  <dxfs count="12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List1" displayName="List1" ref="A1:G103" totalsRowCount="1" headerRowDxfId="11" totalsRowDxfId="10">
  <autoFilter ref="A1:G102"/>
  <sortState ref="A2:G102">
    <sortCondition ref="B2"/>
  </sortState>
  <tableColumns count="7">
    <tableColumn id="1" name="Mesto skladista" totalsRowLabel="Total" totalsRowDxfId="6"/>
    <tableColumn id="2" name="Proizvod" dataDxfId="9" totalsRowDxfId="5"/>
    <tableColumn id="3" name="Datum" totalsRowDxfId="4"/>
    <tableColumn id="4" name="Metraza2" totalsRowFunction="sum" totalsRowDxfId="3"/>
    <tableColumn id="5" name="Ulaz" totalsRowFunction="sum" dataDxfId="8" totalsRowDxfId="2"/>
    <tableColumn id="6" name="Izlaz" totalsRowFunction="sum" totalsRowDxfId="1"/>
    <tableColumn id="8" name="Stanje" totalsRowFunction="sum" dataDxfId="7" totalsRowDxfId="0">
      <calculatedColumnFormula>(D2+E2)-F2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topLeftCell="D1" workbookViewId="0">
      <selection activeCell="H43" sqref="H43"/>
    </sheetView>
  </sheetViews>
  <sheetFormatPr defaultRowHeight="12.75"/>
  <cols>
    <col min="1" max="1" width="16.140625" customWidth="1"/>
    <col min="2" max="2" width="45.85546875" style="1" customWidth="1"/>
    <col min="3" max="3" width="10.85546875" customWidth="1"/>
    <col min="4" max="4" width="9.42578125" customWidth="1"/>
    <col min="5" max="5" width="9.42578125" style="2" customWidth="1"/>
    <col min="7" max="7" width="9.140625" style="2"/>
    <col min="10" max="10" width="24" customWidth="1"/>
  </cols>
  <sheetData>
    <row r="1" spans="1:16" ht="15.75" thickBot="1">
      <c r="A1" s="1" t="s">
        <v>2</v>
      </c>
      <c r="B1" s="1" t="s">
        <v>0</v>
      </c>
      <c r="C1" s="1" t="s">
        <v>4</v>
      </c>
      <c r="D1" s="1" t="s">
        <v>3</v>
      </c>
      <c r="E1" s="1" t="s">
        <v>5</v>
      </c>
      <c r="F1" s="1" t="s">
        <v>6</v>
      </c>
      <c r="G1" s="1" t="s">
        <v>7</v>
      </c>
      <c r="J1" s="10" t="s">
        <v>104</v>
      </c>
      <c r="K1" s="11"/>
      <c r="L1" s="11"/>
      <c r="M1" s="12"/>
    </row>
    <row r="2" spans="1:16">
      <c r="A2" s="5" t="s">
        <v>24</v>
      </c>
      <c r="B2" s="1" t="s">
        <v>54</v>
      </c>
      <c r="C2" s="5" t="s">
        <v>25</v>
      </c>
      <c r="D2">
        <v>47</v>
      </c>
      <c r="E2" s="1"/>
      <c r="G2" s="1">
        <f>(D2+E2)-F2</f>
        <v>47</v>
      </c>
      <c r="J2" s="8" t="s">
        <v>0</v>
      </c>
      <c r="K2" s="9" t="s">
        <v>101</v>
      </c>
      <c r="L2" s="9" t="s">
        <v>102</v>
      </c>
      <c r="M2" s="9" t="s">
        <v>103</v>
      </c>
    </row>
    <row r="3" spans="1:16">
      <c r="A3" s="5" t="s">
        <v>24</v>
      </c>
      <c r="B3" s="1" t="s">
        <v>38</v>
      </c>
      <c r="C3" s="5" t="s">
        <v>25</v>
      </c>
      <c r="D3">
        <v>182</v>
      </c>
      <c r="E3" s="1">
        <v>11</v>
      </c>
      <c r="F3">
        <v>10</v>
      </c>
      <c r="G3" s="1">
        <f>(D3+E3)-F3</f>
        <v>183</v>
      </c>
      <c r="J3" s="15" t="s">
        <v>38</v>
      </c>
      <c r="K3" s="7">
        <f>SUMIF(proizvod,J3,ulaz)</f>
        <v>163</v>
      </c>
      <c r="L3" s="7">
        <f>SUMIF(proizvod,J3,izlaz)</f>
        <v>60</v>
      </c>
      <c r="M3" s="7">
        <f>K3-L3</f>
        <v>103</v>
      </c>
    </row>
    <row r="4" spans="1:16">
      <c r="A4" s="5" t="s">
        <v>56</v>
      </c>
      <c r="B4" s="1" t="s">
        <v>98</v>
      </c>
      <c r="C4" s="5" t="s">
        <v>25</v>
      </c>
      <c r="D4">
        <v>121.2</v>
      </c>
      <c r="E4" s="1"/>
      <c r="G4" s="1">
        <f>(D4+E4)-F4</f>
        <v>121.2</v>
      </c>
      <c r="J4" s="6" t="s">
        <v>98</v>
      </c>
      <c r="K4" s="7">
        <f>SUMIF(proizvod,J4,ulaz)</f>
        <v>0</v>
      </c>
      <c r="L4" s="7">
        <f>SUMIF(proizvod,J4,izlaz)</f>
        <v>0</v>
      </c>
      <c r="M4" s="7">
        <f t="shared" ref="M4:M11" si="0">K4-L4</f>
        <v>0</v>
      </c>
    </row>
    <row r="5" spans="1:16">
      <c r="A5" s="5" t="s">
        <v>56</v>
      </c>
      <c r="B5" s="1" t="s">
        <v>73</v>
      </c>
      <c r="C5" s="5" t="s">
        <v>25</v>
      </c>
      <c r="D5">
        <v>1153.8</v>
      </c>
      <c r="E5" s="1"/>
      <c r="G5" s="1">
        <f>(D5+E5)-F5</f>
        <v>1153.8</v>
      </c>
      <c r="J5" s="6" t="s">
        <v>73</v>
      </c>
      <c r="K5" s="7">
        <f>SUMIF(proizvod,J5,ulaz)</f>
        <v>0</v>
      </c>
      <c r="L5" s="7">
        <f>SUMIF(proizvod,J5,izlaz)</f>
        <v>0</v>
      </c>
      <c r="M5" s="7">
        <f t="shared" si="0"/>
        <v>0</v>
      </c>
    </row>
    <row r="6" spans="1:16">
      <c r="A6" s="5" t="s">
        <v>24</v>
      </c>
      <c r="B6" s="1" t="s">
        <v>33</v>
      </c>
      <c r="C6" s="5" t="s">
        <v>25</v>
      </c>
      <c r="D6">
        <v>1244</v>
      </c>
      <c r="E6" s="1"/>
      <c r="F6">
        <v>100</v>
      </c>
      <c r="G6" s="1">
        <f>(D6+E6)-F6</f>
        <v>1144</v>
      </c>
      <c r="J6" s="6" t="s">
        <v>33</v>
      </c>
      <c r="K6" s="7">
        <f>SUMIF(proizvod,J6,ulaz)</f>
        <v>0</v>
      </c>
      <c r="L6" s="7">
        <f>SUMIF(proizvod,J6,izlaz)</f>
        <v>100</v>
      </c>
      <c r="M6" s="7">
        <f t="shared" si="0"/>
        <v>-100</v>
      </c>
    </row>
    <row r="7" spans="1:16">
      <c r="A7" s="5" t="s">
        <v>8</v>
      </c>
      <c r="B7" s="1" t="s">
        <v>19</v>
      </c>
      <c r="C7" s="5" t="s">
        <v>10</v>
      </c>
      <c r="D7">
        <v>1395.5</v>
      </c>
      <c r="E7" s="1"/>
      <c r="G7" s="1">
        <f>(D7+E7)-F7</f>
        <v>1395.5</v>
      </c>
      <c r="J7" s="6" t="s">
        <v>19</v>
      </c>
      <c r="K7" s="7">
        <f>SUMIF(proizvod,J7,ulaz)</f>
        <v>0</v>
      </c>
      <c r="L7" s="7">
        <f>SUMIF(proizvod,J7,izlaz)</f>
        <v>0</v>
      </c>
      <c r="M7" s="7">
        <f t="shared" si="0"/>
        <v>0</v>
      </c>
    </row>
    <row r="8" spans="1:16">
      <c r="A8" s="5" t="s">
        <v>8</v>
      </c>
      <c r="B8" s="1" t="s">
        <v>16</v>
      </c>
      <c r="C8" s="5" t="s">
        <v>10</v>
      </c>
      <c r="D8">
        <v>347.5</v>
      </c>
      <c r="E8" s="1"/>
      <c r="G8" s="1">
        <f>(D8+E8)-F8</f>
        <v>347.5</v>
      </c>
      <c r="J8" s="6" t="s">
        <v>16</v>
      </c>
      <c r="K8" s="7">
        <f>SUMIF(proizvod,J8,ulaz)</f>
        <v>0</v>
      </c>
      <c r="L8" s="7">
        <f>SUMIF(proizvod,J8,izlaz)</f>
        <v>0</v>
      </c>
      <c r="M8" s="7">
        <f t="shared" si="0"/>
        <v>0</v>
      </c>
    </row>
    <row r="9" spans="1:16">
      <c r="A9" s="5" t="s">
        <v>56</v>
      </c>
      <c r="B9" s="1" t="s">
        <v>84</v>
      </c>
      <c r="C9" s="5" t="s">
        <v>25</v>
      </c>
      <c r="D9">
        <v>985.7</v>
      </c>
      <c r="E9" s="1"/>
      <c r="G9" s="1">
        <f>(D9+E9)-F9</f>
        <v>985.7</v>
      </c>
      <c r="J9" s="6" t="s">
        <v>84</v>
      </c>
      <c r="K9" s="7">
        <f>SUMIF(proizvod,J9,ulaz)</f>
        <v>0</v>
      </c>
      <c r="L9" s="7">
        <f>SUMIF(proizvod,J9,izlaz)</f>
        <v>0</v>
      </c>
      <c r="M9" s="7">
        <f t="shared" si="0"/>
        <v>0</v>
      </c>
    </row>
    <row r="10" spans="1:16">
      <c r="A10" s="5" t="s">
        <v>24</v>
      </c>
      <c r="B10" s="1" t="s">
        <v>31</v>
      </c>
      <c r="C10" s="5" t="s">
        <v>25</v>
      </c>
      <c r="D10">
        <v>395.8</v>
      </c>
      <c r="E10" s="1"/>
      <c r="G10" s="1">
        <f>(D10+E10)-F10</f>
        <v>395.8</v>
      </c>
      <c r="J10" s="6" t="s">
        <v>31</v>
      </c>
      <c r="K10" s="7">
        <f>SUMIF(proizvod,J10,ulaz)</f>
        <v>0</v>
      </c>
      <c r="L10" s="7">
        <f>SUMIF(proizvod,J10,izlaz)</f>
        <v>0</v>
      </c>
      <c r="M10" s="7">
        <f t="shared" si="0"/>
        <v>0</v>
      </c>
    </row>
    <row r="11" spans="1:16">
      <c r="A11" s="5" t="s">
        <v>56</v>
      </c>
      <c r="B11" s="1" t="s">
        <v>67</v>
      </c>
      <c r="C11" s="5" t="s">
        <v>25</v>
      </c>
      <c r="D11">
        <v>256.89999999999998</v>
      </c>
      <c r="E11" s="1"/>
      <c r="G11" s="1">
        <f>(D11+E11)-F11</f>
        <v>256.89999999999998</v>
      </c>
      <c r="J11" s="6" t="s">
        <v>67</v>
      </c>
      <c r="K11" s="7">
        <f>SUMIF(proizvod,J11,ulaz)</f>
        <v>0</v>
      </c>
      <c r="L11" s="7">
        <f>SUMIF(proizvod,J11,izlaz)</f>
        <v>0</v>
      </c>
      <c r="M11" s="7">
        <f t="shared" si="0"/>
        <v>0</v>
      </c>
    </row>
    <row r="12" spans="1:16">
      <c r="A12" s="5" t="s">
        <v>56</v>
      </c>
      <c r="B12" s="1" t="s">
        <v>71</v>
      </c>
      <c r="C12" s="5" t="s">
        <v>25</v>
      </c>
      <c r="D12">
        <v>184.6</v>
      </c>
      <c r="E12" s="1"/>
      <c r="G12" s="1">
        <f>(D12+E12)-F12</f>
        <v>184.6</v>
      </c>
    </row>
    <row r="13" spans="1:16">
      <c r="A13" s="5" t="s">
        <v>8</v>
      </c>
      <c r="B13" s="1" t="s">
        <v>18</v>
      </c>
      <c r="C13" s="5" t="s">
        <v>10</v>
      </c>
      <c r="D13">
        <v>55</v>
      </c>
      <c r="E13" s="1"/>
      <c r="G13" s="1">
        <f>(D13+E13)-F13</f>
        <v>55</v>
      </c>
      <c r="J13" s="16" t="s">
        <v>105</v>
      </c>
      <c r="K13" s="17"/>
      <c r="L13" s="17"/>
      <c r="M13" s="17"/>
      <c r="N13" s="17"/>
      <c r="O13" s="17"/>
      <c r="P13" s="17"/>
    </row>
    <row r="14" spans="1:16">
      <c r="A14" s="5" t="s">
        <v>24</v>
      </c>
      <c r="B14" s="4" t="s">
        <v>49</v>
      </c>
      <c r="C14" s="5" t="s">
        <v>25</v>
      </c>
      <c r="D14" s="3">
        <v>679</v>
      </c>
      <c r="E14" s="4"/>
      <c r="F14" s="3"/>
      <c r="G14" s="4">
        <f>(D14+E14)-F14</f>
        <v>679</v>
      </c>
      <c r="J14" s="17" t="s">
        <v>106</v>
      </c>
      <c r="K14" s="17"/>
      <c r="L14" s="17"/>
      <c r="M14" s="17"/>
      <c r="N14" s="17"/>
      <c r="O14" s="17"/>
      <c r="P14" s="17"/>
    </row>
    <row r="15" spans="1:16">
      <c r="A15" s="5" t="s">
        <v>24</v>
      </c>
      <c r="B15" s="1" t="s">
        <v>48</v>
      </c>
      <c r="C15" s="5" t="s">
        <v>25</v>
      </c>
      <c r="D15">
        <v>1381</v>
      </c>
      <c r="E15" s="1"/>
      <c r="G15" s="1">
        <f>(D15+E15)-F15</f>
        <v>1381</v>
      </c>
      <c r="J15" s="17" t="s">
        <v>107</v>
      </c>
      <c r="K15" s="17"/>
      <c r="L15" s="17"/>
      <c r="M15" s="17"/>
      <c r="N15" s="17"/>
      <c r="O15" s="17"/>
      <c r="P15" s="17"/>
    </row>
    <row r="16" spans="1:16">
      <c r="A16" s="5" t="s">
        <v>24</v>
      </c>
      <c r="B16" s="1" t="s">
        <v>51</v>
      </c>
      <c r="C16" s="5" t="s">
        <v>25</v>
      </c>
      <c r="D16">
        <v>396.81</v>
      </c>
      <c r="E16" s="1"/>
      <c r="G16" s="1">
        <f>(D16+E16)-F16</f>
        <v>396.81</v>
      </c>
      <c r="J16" s="17" t="s">
        <v>108</v>
      </c>
      <c r="K16" s="17"/>
      <c r="L16" s="17"/>
      <c r="M16" s="17"/>
      <c r="N16" s="17"/>
      <c r="O16" s="17"/>
      <c r="P16" s="17"/>
    </row>
    <row r="17" spans="1:16">
      <c r="A17" s="5" t="s">
        <v>56</v>
      </c>
      <c r="B17" s="1" t="s">
        <v>99</v>
      </c>
      <c r="C17" s="5" t="s">
        <v>25</v>
      </c>
      <c r="D17">
        <v>440</v>
      </c>
      <c r="E17" s="1"/>
      <c r="G17" s="1">
        <f>(D17+E17)-F17</f>
        <v>440</v>
      </c>
      <c r="J17" s="17" t="s">
        <v>109</v>
      </c>
      <c r="K17" s="17"/>
      <c r="L17" s="17"/>
      <c r="M17" s="17"/>
      <c r="N17" s="17"/>
      <c r="O17" s="17"/>
      <c r="P17" s="17"/>
    </row>
    <row r="18" spans="1:16">
      <c r="A18" s="5" t="s">
        <v>56</v>
      </c>
      <c r="B18" s="1" t="s">
        <v>78</v>
      </c>
      <c r="C18" s="5" t="s">
        <v>25</v>
      </c>
      <c r="D18">
        <v>467.5</v>
      </c>
      <c r="E18" s="1"/>
      <c r="G18" s="1">
        <f>(D18+E18)-F18</f>
        <v>467.5</v>
      </c>
      <c r="J18" s="17" t="s">
        <v>110</v>
      </c>
      <c r="K18" s="17"/>
      <c r="L18" s="17"/>
      <c r="M18" s="17"/>
      <c r="N18" s="17"/>
      <c r="O18" s="17"/>
      <c r="P18" s="17"/>
    </row>
    <row r="19" spans="1:16">
      <c r="A19" s="5" t="s">
        <v>8</v>
      </c>
      <c r="B19" s="1" t="s">
        <v>17</v>
      </c>
      <c r="C19" s="5" t="s">
        <v>10</v>
      </c>
      <c r="D19">
        <v>58</v>
      </c>
      <c r="E19" s="1"/>
      <c r="G19" s="1">
        <f>(D19+E19)-F19</f>
        <v>58</v>
      </c>
      <c r="J19" s="17" t="s">
        <v>111</v>
      </c>
      <c r="K19" s="17"/>
      <c r="L19" s="17"/>
      <c r="M19" s="17"/>
      <c r="N19" s="17"/>
      <c r="O19" s="17"/>
      <c r="P19" s="17"/>
    </row>
    <row r="20" spans="1:16">
      <c r="A20" s="5" t="s">
        <v>24</v>
      </c>
      <c r="B20" s="1" t="s">
        <v>42</v>
      </c>
      <c r="C20" s="5" t="s">
        <v>25</v>
      </c>
      <c r="D20">
        <v>443.1</v>
      </c>
      <c r="E20" s="1"/>
      <c r="G20" s="1">
        <f>(D20+E20)-F20</f>
        <v>443.1</v>
      </c>
      <c r="J20" s="17"/>
      <c r="K20" s="17"/>
      <c r="L20" s="17"/>
      <c r="M20" s="17"/>
      <c r="N20" s="17"/>
      <c r="O20" s="17"/>
      <c r="P20" s="17"/>
    </row>
    <row r="21" spans="1:16">
      <c r="A21" s="5" t="s">
        <v>56</v>
      </c>
      <c r="B21" s="1" t="s">
        <v>79</v>
      </c>
      <c r="C21" s="5" t="s">
        <v>25</v>
      </c>
      <c r="D21">
        <v>212.4</v>
      </c>
      <c r="E21" s="1"/>
      <c r="G21" s="1">
        <f>(D21+E21)-F21</f>
        <v>212.4</v>
      </c>
      <c r="J21" s="17"/>
      <c r="K21" s="17"/>
      <c r="L21" s="17"/>
      <c r="M21" s="17"/>
      <c r="N21" s="17"/>
      <c r="O21" s="17"/>
      <c r="P21" s="17"/>
    </row>
    <row r="22" spans="1:16">
      <c r="A22" s="5" t="s">
        <v>56</v>
      </c>
      <c r="B22" s="1" t="s">
        <v>80</v>
      </c>
      <c r="C22" s="5" t="s">
        <v>25</v>
      </c>
      <c r="D22">
        <v>1279.0999999999999</v>
      </c>
      <c r="E22" s="1"/>
      <c r="G22" s="1">
        <f>(D22+E22)-F22</f>
        <v>1279.0999999999999</v>
      </c>
      <c r="J22" s="17"/>
      <c r="K22" s="17"/>
      <c r="L22" s="17"/>
      <c r="M22" s="17"/>
      <c r="N22" s="17"/>
      <c r="O22" s="17"/>
      <c r="P22" s="17"/>
    </row>
    <row r="23" spans="1:16">
      <c r="A23" s="5" t="s">
        <v>56</v>
      </c>
      <c r="B23" s="1" t="s">
        <v>66</v>
      </c>
      <c r="C23" s="5" t="s">
        <v>25</v>
      </c>
      <c r="D23">
        <v>146.5</v>
      </c>
      <c r="E23" s="1"/>
      <c r="G23" s="1">
        <f>(D23+E23)-F23</f>
        <v>146.5</v>
      </c>
      <c r="J23" s="17"/>
      <c r="K23" s="17"/>
      <c r="L23" s="17"/>
      <c r="M23" s="17"/>
      <c r="N23" s="17"/>
      <c r="O23" s="17"/>
      <c r="P23" s="17"/>
    </row>
    <row r="24" spans="1:16">
      <c r="A24" s="5" t="s">
        <v>56</v>
      </c>
      <c r="B24" s="1" t="s">
        <v>63</v>
      </c>
      <c r="C24" s="5" t="s">
        <v>25</v>
      </c>
      <c r="D24">
        <v>484.1</v>
      </c>
      <c r="E24" s="1"/>
      <c r="G24" s="1">
        <f>(D24+E24)-F24</f>
        <v>484.1</v>
      </c>
      <c r="J24" s="17"/>
      <c r="K24" s="17"/>
      <c r="L24" s="17"/>
      <c r="M24" s="17"/>
      <c r="N24" s="17"/>
      <c r="O24" s="17"/>
      <c r="P24" s="17"/>
    </row>
    <row r="25" spans="1:16">
      <c r="A25" s="5" t="s">
        <v>8</v>
      </c>
      <c r="B25" s="1" t="s">
        <v>13</v>
      </c>
      <c r="C25" s="5" t="s">
        <v>10</v>
      </c>
      <c r="D25">
        <v>820.5</v>
      </c>
      <c r="E25" s="1"/>
      <c r="G25" s="1">
        <f>(D25+E25)-F25</f>
        <v>820.5</v>
      </c>
      <c r="J25" s="17"/>
      <c r="K25" s="17"/>
      <c r="L25" s="17"/>
      <c r="M25" s="17"/>
      <c r="N25" s="17"/>
      <c r="O25" s="17"/>
      <c r="P25" s="17"/>
    </row>
    <row r="26" spans="1:16">
      <c r="A26" s="5" t="s">
        <v>24</v>
      </c>
      <c r="B26" s="1" t="s">
        <v>30</v>
      </c>
      <c r="C26" s="5" t="s">
        <v>25</v>
      </c>
      <c r="D26">
        <v>1327</v>
      </c>
      <c r="E26" s="1"/>
      <c r="G26" s="1">
        <f>(D26+E26)-F26</f>
        <v>1327</v>
      </c>
    </row>
    <row r="27" spans="1:16">
      <c r="A27" s="5" t="s">
        <v>56</v>
      </c>
      <c r="B27" s="1" t="s">
        <v>86</v>
      </c>
      <c r="C27" s="5" t="s">
        <v>25</v>
      </c>
      <c r="D27">
        <v>623</v>
      </c>
      <c r="E27" s="1"/>
      <c r="G27" s="1">
        <f>(D27+E27)-F27</f>
        <v>623</v>
      </c>
    </row>
    <row r="28" spans="1:16">
      <c r="A28" s="5" t="s">
        <v>56</v>
      </c>
      <c r="B28" s="1" t="s">
        <v>87</v>
      </c>
      <c r="C28" s="5" t="s">
        <v>25</v>
      </c>
      <c r="D28">
        <v>749</v>
      </c>
      <c r="E28" s="1"/>
      <c r="G28" s="1">
        <f>(D28+E28)-F28</f>
        <v>749</v>
      </c>
    </row>
    <row r="29" spans="1:16">
      <c r="A29" s="5" t="s">
        <v>56</v>
      </c>
      <c r="B29" s="1" t="s">
        <v>65</v>
      </c>
      <c r="C29" s="5" t="s">
        <v>25</v>
      </c>
      <c r="D29">
        <v>735.2</v>
      </c>
      <c r="E29" s="1"/>
      <c r="G29" s="1">
        <f>(D29+E29)-F29</f>
        <v>735.2</v>
      </c>
    </row>
    <row r="30" spans="1:16">
      <c r="A30" s="5" t="s">
        <v>56</v>
      </c>
      <c r="B30" s="4" t="s">
        <v>90</v>
      </c>
      <c r="C30" s="5" t="s">
        <v>25</v>
      </c>
      <c r="D30" s="3">
        <v>10.8</v>
      </c>
      <c r="E30" s="4"/>
      <c r="F30" s="3"/>
      <c r="G30" s="4">
        <f>(D30+E30)-F30</f>
        <v>10.8</v>
      </c>
    </row>
    <row r="31" spans="1:16">
      <c r="A31" s="5" t="s">
        <v>56</v>
      </c>
      <c r="B31" s="1" t="s">
        <v>89</v>
      </c>
      <c r="C31" s="5" t="s">
        <v>25</v>
      </c>
      <c r="D31">
        <v>490</v>
      </c>
      <c r="E31" s="1"/>
      <c r="G31" s="1">
        <f>(D31+E31)-F31</f>
        <v>490</v>
      </c>
    </row>
    <row r="32" spans="1:16">
      <c r="A32" s="5" t="s">
        <v>24</v>
      </c>
      <c r="B32" s="1" t="s">
        <v>43</v>
      </c>
      <c r="C32" s="5" t="s">
        <v>25</v>
      </c>
      <c r="D32">
        <v>291.5</v>
      </c>
      <c r="E32" s="1"/>
      <c r="G32" s="1">
        <f>(D32+E32)-F32</f>
        <v>291.5</v>
      </c>
    </row>
    <row r="33" spans="1:7">
      <c r="A33" s="5" t="s">
        <v>56</v>
      </c>
      <c r="B33" s="1" t="s">
        <v>76</v>
      </c>
      <c r="C33" s="5" t="s">
        <v>25</v>
      </c>
      <c r="D33">
        <v>272</v>
      </c>
      <c r="E33" s="1"/>
      <c r="G33" s="1">
        <f>(D33+E33)-F33</f>
        <v>272</v>
      </c>
    </row>
    <row r="34" spans="1:7">
      <c r="A34" s="5" t="s">
        <v>56</v>
      </c>
      <c r="B34" s="1" t="s">
        <v>77</v>
      </c>
      <c r="C34" s="5" t="s">
        <v>25</v>
      </c>
      <c r="D34">
        <v>154.5</v>
      </c>
      <c r="E34" s="1"/>
      <c r="G34" s="1">
        <f>(D34+E34)-F34</f>
        <v>154.5</v>
      </c>
    </row>
    <row r="35" spans="1:7">
      <c r="A35" s="5" t="s">
        <v>56</v>
      </c>
      <c r="B35" s="1" t="s">
        <v>75</v>
      </c>
      <c r="C35" s="5" t="s">
        <v>25</v>
      </c>
      <c r="D35">
        <v>934.5</v>
      </c>
      <c r="E35" s="1"/>
      <c r="G35" s="1">
        <f>(D35+E35)-F35</f>
        <v>934.5</v>
      </c>
    </row>
    <row r="36" spans="1:7">
      <c r="A36" s="5" t="s">
        <v>56</v>
      </c>
      <c r="B36" s="1" t="s">
        <v>58</v>
      </c>
      <c r="C36" s="5" t="s">
        <v>25</v>
      </c>
      <c r="D36">
        <v>302.8</v>
      </c>
      <c r="E36" s="1"/>
      <c r="G36" s="1">
        <f>(D36+E36)-F36</f>
        <v>302.8</v>
      </c>
    </row>
    <row r="37" spans="1:7">
      <c r="A37" s="5" t="s">
        <v>56</v>
      </c>
      <c r="B37" s="1" t="s">
        <v>57</v>
      </c>
      <c r="C37" s="5" t="s">
        <v>25</v>
      </c>
      <c r="D37">
        <v>1198</v>
      </c>
      <c r="E37" s="1"/>
      <c r="G37" s="1">
        <f>(D37+E37)-F37</f>
        <v>1198</v>
      </c>
    </row>
    <row r="38" spans="1:7">
      <c r="A38" s="5" t="s">
        <v>24</v>
      </c>
      <c r="B38" s="1" t="s">
        <v>34</v>
      </c>
      <c r="C38" s="5" t="s">
        <v>25</v>
      </c>
      <c r="D38">
        <v>1249.05</v>
      </c>
      <c r="E38" s="1"/>
      <c r="G38" s="1">
        <f>(D38+E38)-F38</f>
        <v>1249.05</v>
      </c>
    </row>
    <row r="39" spans="1:7">
      <c r="A39" s="5" t="s">
        <v>56</v>
      </c>
      <c r="B39" s="1" t="s">
        <v>59</v>
      </c>
      <c r="C39" s="5" t="s">
        <v>25</v>
      </c>
      <c r="D39">
        <v>331.5</v>
      </c>
      <c r="E39" s="1"/>
      <c r="G39" s="1">
        <f>(D39+E39)-F39</f>
        <v>331.5</v>
      </c>
    </row>
    <row r="40" spans="1:7">
      <c r="A40" s="5" t="s">
        <v>24</v>
      </c>
      <c r="B40" s="1" t="s">
        <v>26</v>
      </c>
      <c r="C40" s="5" t="s">
        <v>25</v>
      </c>
      <c r="D40">
        <v>374.9</v>
      </c>
      <c r="E40" s="1"/>
      <c r="G40" s="1">
        <f>(D40+E40)-F40</f>
        <v>374.9</v>
      </c>
    </row>
    <row r="41" spans="1:7">
      <c r="A41" s="5" t="s">
        <v>56</v>
      </c>
      <c r="B41" s="1" t="s">
        <v>62</v>
      </c>
      <c r="C41" s="5" t="s">
        <v>25</v>
      </c>
      <c r="D41">
        <v>1647.1</v>
      </c>
      <c r="E41" s="1"/>
      <c r="G41" s="1">
        <f>(D41+E41)-F41</f>
        <v>1647.1</v>
      </c>
    </row>
    <row r="42" spans="1:7">
      <c r="A42" s="5" t="s">
        <v>56</v>
      </c>
      <c r="B42" s="1" t="s">
        <v>68</v>
      </c>
      <c r="C42" s="5" t="s">
        <v>25</v>
      </c>
      <c r="D42">
        <v>260.75</v>
      </c>
      <c r="E42" s="1"/>
      <c r="G42" s="1">
        <f>(D42+E42)-F42</f>
        <v>260.75</v>
      </c>
    </row>
    <row r="43" spans="1:7">
      <c r="A43" s="5" t="s">
        <v>24</v>
      </c>
      <c r="B43" s="4" t="s">
        <v>32</v>
      </c>
      <c r="C43" s="5" t="s">
        <v>25</v>
      </c>
      <c r="D43" s="3">
        <v>467</v>
      </c>
      <c r="E43" s="4"/>
      <c r="F43" s="3"/>
      <c r="G43" s="4">
        <f>(D43+E43)-F43</f>
        <v>467</v>
      </c>
    </row>
    <row r="44" spans="1:7">
      <c r="A44" s="5" t="s">
        <v>56</v>
      </c>
      <c r="B44" s="4" t="s">
        <v>60</v>
      </c>
      <c r="C44" s="5" t="s">
        <v>25</v>
      </c>
      <c r="D44" s="3">
        <v>347.7</v>
      </c>
      <c r="E44" s="4"/>
      <c r="F44" s="3"/>
      <c r="G44" s="4">
        <f>(D44+E44)-F44</f>
        <v>347.7</v>
      </c>
    </row>
    <row r="45" spans="1:7">
      <c r="A45" s="5" t="s">
        <v>24</v>
      </c>
      <c r="B45" s="1" t="s">
        <v>27</v>
      </c>
      <c r="C45" s="5" t="s">
        <v>25</v>
      </c>
      <c r="D45">
        <v>1140.4000000000001</v>
      </c>
      <c r="E45" s="1"/>
      <c r="G45" s="1">
        <f>(D45+E45)-F45</f>
        <v>1140.4000000000001</v>
      </c>
    </row>
    <row r="46" spans="1:7">
      <c r="A46" s="5" t="s">
        <v>56</v>
      </c>
      <c r="B46" s="1" t="s">
        <v>61</v>
      </c>
      <c r="C46" s="5" t="s">
        <v>25</v>
      </c>
      <c r="D46">
        <v>186.8</v>
      </c>
      <c r="E46" s="1"/>
      <c r="G46" s="1">
        <f>(D46+E46)-F46</f>
        <v>186.8</v>
      </c>
    </row>
    <row r="47" spans="1:7">
      <c r="A47" s="5" t="s">
        <v>24</v>
      </c>
      <c r="B47" s="1" t="s">
        <v>100</v>
      </c>
      <c r="C47" s="5" t="s">
        <v>25</v>
      </c>
      <c r="D47">
        <v>1348.7</v>
      </c>
      <c r="E47" s="1"/>
      <c r="G47" s="1">
        <f>(D47+E47)-F47</f>
        <v>1348.7</v>
      </c>
    </row>
    <row r="48" spans="1:7">
      <c r="A48" s="5" t="s">
        <v>24</v>
      </c>
      <c r="B48" s="1" t="s">
        <v>37</v>
      </c>
      <c r="C48" s="5" t="s">
        <v>25</v>
      </c>
      <c r="D48">
        <v>80</v>
      </c>
      <c r="E48" s="1"/>
      <c r="G48" s="1">
        <f>(D48+E48)-F48</f>
        <v>80</v>
      </c>
    </row>
    <row r="49" spans="1:7">
      <c r="A49" s="5" t="s">
        <v>24</v>
      </c>
      <c r="B49" s="1" t="s">
        <v>40</v>
      </c>
      <c r="C49" s="5" t="s">
        <v>25</v>
      </c>
      <c r="D49">
        <v>636.1</v>
      </c>
      <c r="E49" s="1"/>
      <c r="G49" s="1">
        <f>(D49+E49)-F49</f>
        <v>636.1</v>
      </c>
    </row>
    <row r="50" spans="1:7">
      <c r="A50" s="5" t="s">
        <v>24</v>
      </c>
      <c r="B50" s="4" t="s">
        <v>53</v>
      </c>
      <c r="C50" s="5" t="s">
        <v>25</v>
      </c>
      <c r="D50" s="3">
        <v>1618.6</v>
      </c>
      <c r="E50" s="4"/>
      <c r="F50" s="3"/>
      <c r="G50" s="4">
        <f>(D50+E50)-F50</f>
        <v>1618.6</v>
      </c>
    </row>
    <row r="51" spans="1:7">
      <c r="A51" s="5" t="s">
        <v>8</v>
      </c>
      <c r="B51" s="1" t="s">
        <v>22</v>
      </c>
      <c r="C51" s="5" t="s">
        <v>10</v>
      </c>
      <c r="D51">
        <v>432.1</v>
      </c>
      <c r="E51" s="1"/>
      <c r="G51" s="1">
        <f>(D51+E51)-F51</f>
        <v>432.1</v>
      </c>
    </row>
    <row r="52" spans="1:7">
      <c r="A52" s="5" t="s">
        <v>8</v>
      </c>
      <c r="B52" s="1" t="s">
        <v>14</v>
      </c>
      <c r="C52" s="5" t="s">
        <v>10</v>
      </c>
      <c r="D52">
        <v>1076.3</v>
      </c>
      <c r="E52" s="1"/>
      <c r="G52" s="1">
        <f>(D52+E52)-F52</f>
        <v>1076.3</v>
      </c>
    </row>
    <row r="53" spans="1:7">
      <c r="A53" s="5" t="s">
        <v>8</v>
      </c>
      <c r="B53" s="1" t="s">
        <v>12</v>
      </c>
      <c r="C53" s="5" t="s">
        <v>10</v>
      </c>
      <c r="D53">
        <v>80</v>
      </c>
      <c r="E53" s="1"/>
      <c r="G53" s="1">
        <f>(D53+E53)-F53</f>
        <v>80</v>
      </c>
    </row>
    <row r="54" spans="1:7">
      <c r="A54" s="5" t="s">
        <v>24</v>
      </c>
      <c r="B54" s="4" t="s">
        <v>50</v>
      </c>
      <c r="C54" s="5" t="s">
        <v>25</v>
      </c>
      <c r="D54" s="3">
        <v>4532.5</v>
      </c>
      <c r="E54" s="4"/>
      <c r="F54" s="3"/>
      <c r="G54" s="4">
        <f>(D54+E54)-F54</f>
        <v>4532.5</v>
      </c>
    </row>
    <row r="55" spans="1:7">
      <c r="A55" s="5" t="s">
        <v>56</v>
      </c>
      <c r="B55" s="1" t="s">
        <v>74</v>
      </c>
      <c r="C55" s="5" t="s">
        <v>25</v>
      </c>
      <c r="D55">
        <v>283.3</v>
      </c>
      <c r="E55" s="1"/>
      <c r="G55" s="1">
        <f>(D55+E55)-F55</f>
        <v>283.3</v>
      </c>
    </row>
    <row r="56" spans="1:7">
      <c r="A56" s="5" t="s">
        <v>56</v>
      </c>
      <c r="B56" s="1" t="s">
        <v>82</v>
      </c>
      <c r="C56" s="5" t="s">
        <v>25</v>
      </c>
      <c r="D56">
        <v>887.5</v>
      </c>
      <c r="E56" s="1"/>
      <c r="G56" s="1">
        <f>(D56+E56)-F56</f>
        <v>887.5</v>
      </c>
    </row>
    <row r="57" spans="1:7">
      <c r="A57" s="5" t="s">
        <v>8</v>
      </c>
      <c r="B57" s="1" t="s">
        <v>23</v>
      </c>
      <c r="C57" s="5" t="s">
        <v>10</v>
      </c>
      <c r="D57">
        <v>358</v>
      </c>
      <c r="E57" s="1"/>
      <c r="G57" s="1">
        <f>(D57+E57)-F57</f>
        <v>358</v>
      </c>
    </row>
    <row r="58" spans="1:7">
      <c r="A58" s="5" t="s">
        <v>8</v>
      </c>
      <c r="B58" s="4" t="s">
        <v>15</v>
      </c>
      <c r="C58" s="5" t="s">
        <v>10</v>
      </c>
      <c r="D58" s="3">
        <v>436.5</v>
      </c>
      <c r="E58" s="4"/>
      <c r="F58" s="3"/>
      <c r="G58" s="4">
        <f>(D58+E58)-F58</f>
        <v>436.5</v>
      </c>
    </row>
    <row r="59" spans="1:7">
      <c r="A59" s="5" t="s">
        <v>8</v>
      </c>
      <c r="B59" s="1" t="s">
        <v>20</v>
      </c>
      <c r="C59" s="5" t="s">
        <v>10</v>
      </c>
      <c r="D59">
        <v>1105.5999999999999</v>
      </c>
      <c r="E59" s="1"/>
      <c r="G59" s="1">
        <f>(D59+E59)-F59</f>
        <v>1105.5999999999999</v>
      </c>
    </row>
    <row r="60" spans="1:7">
      <c r="A60" s="5" t="s">
        <v>24</v>
      </c>
      <c r="B60" s="1" t="s">
        <v>39</v>
      </c>
      <c r="C60" s="5" t="s">
        <v>25</v>
      </c>
      <c r="D60">
        <v>1399.5</v>
      </c>
      <c r="E60" s="1"/>
      <c r="G60" s="1">
        <f>(D60+E60)-F60</f>
        <v>1399.5</v>
      </c>
    </row>
    <row r="61" spans="1:7">
      <c r="A61" s="5" t="s">
        <v>56</v>
      </c>
      <c r="B61" s="1" t="s">
        <v>64</v>
      </c>
      <c r="C61" s="5" t="s">
        <v>25</v>
      </c>
      <c r="D61">
        <v>470.8</v>
      </c>
      <c r="E61" s="1"/>
      <c r="G61" s="1">
        <f>(D61+E61)-F61</f>
        <v>470.8</v>
      </c>
    </row>
    <row r="62" spans="1:7">
      <c r="A62" s="5" t="s">
        <v>56</v>
      </c>
      <c r="B62" s="1" t="s">
        <v>72</v>
      </c>
      <c r="C62" s="5" t="s">
        <v>25</v>
      </c>
      <c r="D62">
        <v>875.1</v>
      </c>
      <c r="E62" s="1"/>
      <c r="G62" s="1">
        <f>(D62+E62)-F62</f>
        <v>875.1</v>
      </c>
    </row>
    <row r="63" spans="1:7">
      <c r="A63" s="5" t="s">
        <v>56</v>
      </c>
      <c r="B63" s="1" t="s">
        <v>70</v>
      </c>
      <c r="C63" s="5" t="s">
        <v>25</v>
      </c>
      <c r="D63">
        <v>477.3</v>
      </c>
      <c r="E63" s="1"/>
      <c r="G63" s="1">
        <f>(D63+E63)-F63</f>
        <v>477.3</v>
      </c>
    </row>
    <row r="64" spans="1:7">
      <c r="A64" s="5" t="s">
        <v>24</v>
      </c>
      <c r="B64" s="1" t="s">
        <v>36</v>
      </c>
      <c r="C64" s="5" t="s">
        <v>25</v>
      </c>
      <c r="D64">
        <v>385.8</v>
      </c>
      <c r="E64" s="1"/>
      <c r="G64" s="1">
        <f>(D64+E64)-F64</f>
        <v>385.8</v>
      </c>
    </row>
    <row r="65" spans="1:7">
      <c r="A65" s="5" t="s">
        <v>24</v>
      </c>
      <c r="B65" s="1" t="s">
        <v>46</v>
      </c>
      <c r="C65" s="5" t="s">
        <v>25</v>
      </c>
      <c r="D65">
        <v>221</v>
      </c>
      <c r="E65" s="1"/>
      <c r="G65" s="1">
        <f>(D65+E65)-F65</f>
        <v>221</v>
      </c>
    </row>
    <row r="66" spans="1:7">
      <c r="A66" s="5" t="s">
        <v>24</v>
      </c>
      <c r="B66" s="1" t="s">
        <v>44</v>
      </c>
      <c r="C66" s="5" t="s">
        <v>25</v>
      </c>
      <c r="D66">
        <v>640</v>
      </c>
      <c r="E66" s="1"/>
      <c r="G66" s="1">
        <f>(D66+E66)-F66</f>
        <v>640</v>
      </c>
    </row>
    <row r="67" spans="1:7">
      <c r="A67" s="5" t="s">
        <v>24</v>
      </c>
      <c r="B67" s="1" t="s">
        <v>47</v>
      </c>
      <c r="C67" s="5" t="s">
        <v>25</v>
      </c>
      <c r="D67">
        <v>45</v>
      </c>
      <c r="E67" s="1"/>
      <c r="G67" s="1">
        <f>(D67+E67)-F67</f>
        <v>45</v>
      </c>
    </row>
    <row r="68" spans="1:7">
      <c r="A68" s="5" t="s">
        <v>24</v>
      </c>
      <c r="B68" s="1" t="s">
        <v>28</v>
      </c>
      <c r="C68" s="5" t="s">
        <v>25</v>
      </c>
      <c r="D68">
        <v>125.7</v>
      </c>
      <c r="E68" s="1"/>
      <c r="G68" s="1">
        <f>(D68+E68)-F68</f>
        <v>125.7</v>
      </c>
    </row>
    <row r="69" spans="1:7">
      <c r="A69" s="5" t="s">
        <v>56</v>
      </c>
      <c r="B69" s="1" t="s">
        <v>92</v>
      </c>
      <c r="C69" s="5" t="s">
        <v>25</v>
      </c>
      <c r="D69">
        <v>540</v>
      </c>
      <c r="E69" s="1"/>
      <c r="G69" s="1">
        <f>(D69+E69)-F69</f>
        <v>540</v>
      </c>
    </row>
    <row r="70" spans="1:7">
      <c r="A70" s="5" t="s">
        <v>56</v>
      </c>
      <c r="B70" s="1" t="s">
        <v>94</v>
      </c>
      <c r="C70" s="5" t="s">
        <v>25</v>
      </c>
      <c r="D70">
        <v>600</v>
      </c>
      <c r="E70" s="1"/>
      <c r="G70" s="1">
        <f>(D70+E70)-F70</f>
        <v>600</v>
      </c>
    </row>
    <row r="71" spans="1:7">
      <c r="A71" s="5" t="s">
        <v>56</v>
      </c>
      <c r="B71" s="1" t="s">
        <v>95</v>
      </c>
      <c r="C71" s="5" t="s">
        <v>25</v>
      </c>
      <c r="D71">
        <v>360</v>
      </c>
      <c r="E71" s="1"/>
      <c r="G71" s="1">
        <f>(D71+E71)-F71</f>
        <v>360</v>
      </c>
    </row>
    <row r="72" spans="1:7">
      <c r="A72" s="5" t="s">
        <v>56</v>
      </c>
      <c r="B72" s="4" t="s">
        <v>96</v>
      </c>
      <c r="C72" s="5" t="s">
        <v>25</v>
      </c>
      <c r="D72" s="3">
        <v>360</v>
      </c>
      <c r="E72" s="4"/>
      <c r="F72" s="3"/>
      <c r="G72" s="4">
        <f>(D72+E72)-F72</f>
        <v>360</v>
      </c>
    </row>
    <row r="73" spans="1:7">
      <c r="A73" s="5" t="s">
        <v>56</v>
      </c>
      <c r="B73" s="1" t="s">
        <v>93</v>
      </c>
      <c r="C73" s="5" t="s">
        <v>25</v>
      </c>
      <c r="D73">
        <v>240</v>
      </c>
      <c r="E73" s="1"/>
      <c r="G73" s="1">
        <f>(D73+E73)-F73</f>
        <v>240</v>
      </c>
    </row>
    <row r="74" spans="1:7">
      <c r="A74" s="5" t="s">
        <v>56</v>
      </c>
      <c r="B74" s="1" t="s">
        <v>97</v>
      </c>
      <c r="C74" s="5" t="s">
        <v>25</v>
      </c>
      <c r="D74">
        <v>240</v>
      </c>
      <c r="E74" s="1"/>
      <c r="G74" s="1">
        <f>(D74+E74)-F74</f>
        <v>240</v>
      </c>
    </row>
    <row r="75" spans="1:7">
      <c r="A75" s="5" t="s">
        <v>56</v>
      </c>
      <c r="B75" s="1" t="s">
        <v>83</v>
      </c>
      <c r="C75" s="5" t="s">
        <v>25</v>
      </c>
      <c r="D75">
        <v>195</v>
      </c>
      <c r="E75" s="1"/>
      <c r="G75" s="1">
        <f>(D75+E75)-F75</f>
        <v>195</v>
      </c>
    </row>
    <row r="76" spans="1:7">
      <c r="A76" s="5" t="s">
        <v>56</v>
      </c>
      <c r="B76" s="1" t="s">
        <v>88</v>
      </c>
      <c r="C76" s="5" t="s">
        <v>25</v>
      </c>
      <c r="D76">
        <v>146</v>
      </c>
      <c r="E76" s="1"/>
      <c r="G76" s="1">
        <f>(D76+E76)-F76</f>
        <v>146</v>
      </c>
    </row>
    <row r="77" spans="1:7">
      <c r="A77" s="5" t="s">
        <v>24</v>
      </c>
      <c r="B77" s="1" t="s">
        <v>45</v>
      </c>
      <c r="C77" s="5" t="s">
        <v>25</v>
      </c>
      <c r="D77">
        <v>1453</v>
      </c>
      <c r="E77" s="1"/>
      <c r="G77" s="1">
        <f>(D77+E77)-F77</f>
        <v>1453</v>
      </c>
    </row>
    <row r="78" spans="1:7">
      <c r="A78" s="5" t="s">
        <v>24</v>
      </c>
      <c r="B78" s="1" t="s">
        <v>35</v>
      </c>
      <c r="C78" s="5" t="s">
        <v>25</v>
      </c>
      <c r="D78">
        <v>221.9</v>
      </c>
      <c r="E78" s="1"/>
      <c r="G78" s="1">
        <f>(D78+E78)-F78</f>
        <v>221.9</v>
      </c>
    </row>
    <row r="79" spans="1:7">
      <c r="A79" s="5" t="s">
        <v>24</v>
      </c>
      <c r="B79" s="1" t="s">
        <v>52</v>
      </c>
      <c r="C79" s="5" t="s">
        <v>25</v>
      </c>
      <c r="D79">
        <v>213</v>
      </c>
      <c r="E79" s="1"/>
      <c r="G79" s="1">
        <f>(D79+E79)-F79</f>
        <v>213</v>
      </c>
    </row>
    <row r="80" spans="1:7">
      <c r="A80" s="5" t="s">
        <v>8</v>
      </c>
      <c r="B80" s="1" t="s">
        <v>21</v>
      </c>
      <c r="C80" s="5" t="s">
        <v>10</v>
      </c>
      <c r="D80">
        <v>458.1</v>
      </c>
      <c r="E80" s="1"/>
      <c r="G80" s="1">
        <f>(D80+E80)-F80</f>
        <v>458.1</v>
      </c>
    </row>
    <row r="81" spans="1:7">
      <c r="A81" s="5" t="s">
        <v>56</v>
      </c>
      <c r="B81" s="1" t="s">
        <v>69</v>
      </c>
      <c r="C81" s="5" t="s">
        <v>25</v>
      </c>
      <c r="D81">
        <v>19.5</v>
      </c>
      <c r="E81" s="1"/>
      <c r="G81" s="1">
        <f>(D81+E81)-F81</f>
        <v>19.5</v>
      </c>
    </row>
    <row r="82" spans="1:7">
      <c r="A82" s="5" t="s">
        <v>24</v>
      </c>
      <c r="B82" s="1" t="s">
        <v>41</v>
      </c>
      <c r="C82" s="5" t="s">
        <v>25</v>
      </c>
      <c r="D82">
        <v>261</v>
      </c>
      <c r="E82" s="1"/>
      <c r="G82" s="1">
        <f>(D82+E82)-F82</f>
        <v>261</v>
      </c>
    </row>
    <row r="83" spans="1:7">
      <c r="A83" s="5" t="s">
        <v>24</v>
      </c>
      <c r="B83" s="1" t="s">
        <v>55</v>
      </c>
      <c r="C83" s="5" t="s">
        <v>25</v>
      </c>
      <c r="D83">
        <v>555.6</v>
      </c>
      <c r="E83" s="1"/>
      <c r="G83" s="1">
        <f>(D83+E83)-F83</f>
        <v>555.6</v>
      </c>
    </row>
    <row r="84" spans="1:7">
      <c r="A84" s="5" t="s">
        <v>56</v>
      </c>
      <c r="B84" s="1" t="s">
        <v>91</v>
      </c>
      <c r="C84" s="5" t="s">
        <v>25</v>
      </c>
      <c r="D84">
        <v>157.85</v>
      </c>
      <c r="E84" s="1"/>
      <c r="G84" s="1">
        <f>(D84+E84)-F84</f>
        <v>157.85</v>
      </c>
    </row>
    <row r="85" spans="1:7">
      <c r="A85" s="5" t="s">
        <v>56</v>
      </c>
      <c r="B85" s="1" t="s">
        <v>85</v>
      </c>
      <c r="C85" s="5" t="s">
        <v>25</v>
      </c>
      <c r="D85">
        <v>261.5</v>
      </c>
      <c r="E85" s="1"/>
      <c r="G85" s="1">
        <f>(D85+E85)-F85</f>
        <v>261.5</v>
      </c>
    </row>
    <row r="86" spans="1:7">
      <c r="A86" s="5" t="s">
        <v>8</v>
      </c>
      <c r="B86" s="1" t="s">
        <v>9</v>
      </c>
      <c r="C86" s="5" t="s">
        <v>10</v>
      </c>
      <c r="D86">
        <v>76</v>
      </c>
      <c r="G86" s="2">
        <f>(D86+E86)-F86</f>
        <v>76</v>
      </c>
    </row>
    <row r="87" spans="1:7">
      <c r="A87" s="5" t="s">
        <v>24</v>
      </c>
      <c r="B87" s="1" t="s">
        <v>29</v>
      </c>
      <c r="C87" s="5" t="s">
        <v>25</v>
      </c>
      <c r="D87">
        <v>505</v>
      </c>
      <c r="E87" s="1"/>
      <c r="G87" s="1">
        <f>(D87+E87)-F87</f>
        <v>505</v>
      </c>
    </row>
    <row r="88" spans="1:7">
      <c r="A88" s="5" t="s">
        <v>8</v>
      </c>
      <c r="B88" s="1" t="s">
        <v>11</v>
      </c>
      <c r="C88" s="5" t="s">
        <v>10</v>
      </c>
      <c r="D88">
        <v>137</v>
      </c>
      <c r="E88" s="1"/>
      <c r="G88" s="1">
        <f>(D88+E88)-F88</f>
        <v>137</v>
      </c>
    </row>
    <row r="89" spans="1:7">
      <c r="A89" s="5" t="s">
        <v>56</v>
      </c>
      <c r="B89" s="1" t="s">
        <v>81</v>
      </c>
      <c r="C89" s="5" t="s">
        <v>25</v>
      </c>
      <c r="D89">
        <v>242.8</v>
      </c>
      <c r="E89" s="1"/>
      <c r="G89" s="1">
        <f>(D89+E89)-F89</f>
        <v>242.8</v>
      </c>
    </row>
    <row r="90" spans="1:7">
      <c r="B90" s="13" t="s">
        <v>38</v>
      </c>
      <c r="C90" s="14">
        <v>40378</v>
      </c>
      <c r="E90" s="1">
        <v>100</v>
      </c>
      <c r="G90" s="1">
        <f>(D90+E90)-F90</f>
        <v>100</v>
      </c>
    </row>
    <row r="91" spans="1:7">
      <c r="B91" s="13" t="s">
        <v>38</v>
      </c>
      <c r="C91" s="14">
        <v>40379</v>
      </c>
      <c r="E91" s="1"/>
      <c r="F91">
        <v>50</v>
      </c>
      <c r="G91" s="1">
        <f>(D91+E91)-F91</f>
        <v>-50</v>
      </c>
    </row>
    <row r="92" spans="1:7">
      <c r="B92" s="13" t="s">
        <v>38</v>
      </c>
      <c r="E92" s="1">
        <v>52</v>
      </c>
      <c r="G92" s="1">
        <f>(D92+E92)-F92</f>
        <v>52</v>
      </c>
    </row>
    <row r="93" spans="1:7">
      <c r="E93" s="1"/>
      <c r="G93" s="1">
        <f>(D93+E93)-F93</f>
        <v>0</v>
      </c>
    </row>
    <row r="94" spans="1:7">
      <c r="E94" s="1"/>
      <c r="G94" s="1">
        <f>(D94+E94)-F94</f>
        <v>0</v>
      </c>
    </row>
    <row r="95" spans="1:7">
      <c r="E95" s="1"/>
      <c r="G95" s="1">
        <f>(D95+E95)-F95</f>
        <v>0</v>
      </c>
    </row>
    <row r="96" spans="1:7">
      <c r="E96" s="1"/>
      <c r="G96" s="1">
        <f>(D96+E96)-F96</f>
        <v>0</v>
      </c>
    </row>
    <row r="97" spans="1:7">
      <c r="E97" s="1"/>
      <c r="G97" s="1">
        <f>(D97+E97)-F97</f>
        <v>0</v>
      </c>
    </row>
    <row r="98" spans="1:7">
      <c r="E98" s="1"/>
      <c r="G98" s="1">
        <f>(D98+E98)-F98</f>
        <v>0</v>
      </c>
    </row>
    <row r="99" spans="1:7">
      <c r="E99" s="1"/>
      <c r="G99" s="1">
        <f>(D99+E99)-F99</f>
        <v>0</v>
      </c>
    </row>
    <row r="100" spans="1:7">
      <c r="E100" s="1"/>
      <c r="G100" s="1">
        <f>(D100+E100)-F100</f>
        <v>0</v>
      </c>
    </row>
    <row r="101" spans="1:7">
      <c r="E101" s="1"/>
      <c r="G101" s="1">
        <f>(D101+E101)-F101</f>
        <v>0</v>
      </c>
    </row>
    <row r="102" spans="1:7">
      <c r="A102" s="3"/>
      <c r="B102" s="4"/>
      <c r="C102" s="3"/>
      <c r="D102" s="3"/>
      <c r="E102" s="4"/>
      <c r="F102" s="3"/>
      <c r="G102" s="4">
        <f>(D102+E102)-F102</f>
        <v>0</v>
      </c>
    </row>
    <row r="103" spans="1:7">
      <c r="A103" s="1" t="s">
        <v>1</v>
      </c>
      <c r="C103" s="1"/>
      <c r="D103" s="1">
        <f>SUBTOTAL(109,[Metraza2])</f>
        <v>51029.16</v>
      </c>
      <c r="E103" s="1">
        <f>SUBTOTAL(109,[Ulaz])</f>
        <v>163</v>
      </c>
      <c r="F103" s="1">
        <f>SUBTOTAL(109,[Izlaz])</f>
        <v>160</v>
      </c>
      <c r="G103" s="1">
        <f>SUBTOTAL(109,[Stanje])</f>
        <v>51032.160000000003</v>
      </c>
    </row>
  </sheetData>
  <mergeCells count="1">
    <mergeCell ref="J1:M1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1" sqref="B31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izlaz</vt:lpstr>
      <vt:lpstr>proizvod</vt:lpstr>
      <vt:lpstr>ulaz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</dc:creator>
  <cp:lastModifiedBy>predrag</cp:lastModifiedBy>
  <dcterms:created xsi:type="dcterms:W3CDTF">2010-06-18T14:47:06Z</dcterms:created>
  <dcterms:modified xsi:type="dcterms:W3CDTF">2010-07-19T21:05:51Z</dcterms:modified>
</cp:coreProperties>
</file>