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855" windowHeight="12525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<sst xmlns="http://schemas.openxmlformats.org/spreadsheetml/2006/main" count="16" uniqueCount="16">
  <si>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Ukupan broj mandata</t>
  </si>
  <si>
    <t>Broj
glasova</t>
  </si>
  <si>
    <t>Naziv
liste</t>
  </si>
  <si>
    <t>Lista1</t>
  </si>
  <si>
    <t>Lista2</t>
  </si>
  <si>
    <t>Lista3</t>
  </si>
  <si>
    <t>Lista4</t>
  </si>
  <si>
    <t>Lista5</t>
  </si>
  <si>
    <t>Lista6</t>
  </si>
  <si>
    <t>Lista7</t>
  </si>
  <si>
    <t>Lista8</t>
  </si>
  <si>
    <t>Lista9</t>
  </si>
  <si>
    <t>Lista10</t>
  </si>
  <si>
    <t>Lista11</t>
  </si>
  <si>
    <t>Tabela prikazuje nazive lista i broj osvojenih glasova na izborima za MZ. U opsegu C5:V15 su upisani količnici po kojima se određuje koliko je svaka lista osvojila mandata. U ćeliji F2 se upisuje ukupan broj mandata za datu MZ i promenom ovog broja računaju se mandati za konkretnu MZ. Koristeći uslovno formatiranje može se videli koliko je mandata osvojila konkretna lista.
Kako postići da se u koloni W ispiđe brojem koliko je mandata osvojila lista jer sada mogu samo prebrojavanjem uslovno formatiranih ćelija da to ručno upišem.</t>
  </si>
  <si>
    <t>Osvojio
mandata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</si>
</sst>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6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2" fontId="9" fillId="2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 locked="0"/>
    </xf>
    <xf numFmtId="0" fontId="2" fillId="0" borderId="1" xfId="0" applyFont="1" applyBorder="1" applyAlignment="1" applyProtection="1">
      <alignment vertical="center"/>
      <protection hidden="1"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vertical="center"/>
      <protection hidden="1" locked="0"/>
    </xf>
    <xf numFmtId="0" fontId="2" fillId="4" borderId="1" xfId="0" applyFont="1" applyFill="1" applyBorder="1" applyAlignment="1" applyProtection="1">
      <alignment vertical="center"/>
      <protection hidden="1" locked="0"/>
    </xf>
    <xf numFmtId="0" fontId="6" fillId="0" borderId="1" xfId="0" applyFont="1" applyFill="1" applyBorder="1" applyAlignment="1" applyProtection="1">
      <alignment horizontal="left" vertical="center" wrapText="1"/>
      <protection hidden="1"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1" fontId="9" fillId="2" borderId="1" xfId="0" applyNumberFormat="1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left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fill>
        <patternFill patternType="solid">
          <bgColor rgb="FFFFFF99"/>
        </patternFill>
      </fill>
      <border>
        <left style="thin">
          <color rgb="FFFF00FF"/>
        </left>
        <right style="thin">
          <color rgb="FFFFFFFF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"/>
  <sheetViews>
    <sheetView showZeros="0" tabSelected="1" workbookViewId="0" topLeftCell="A1">
      <selection activeCell="W6" sqref="W6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22" width="8.7109375" style="1" customWidth="1"/>
    <col min="23" max="23" width="10.7109375" style="1" bestFit="1" customWidth="1"/>
    <col min="24" max="16384" width="9.140625" style="1" customWidth="1"/>
  </cols>
  <sheetData>
    <row r="2" spans="2:6" s="2" customFormat="1" ht="18">
      <c r="B2" s="7"/>
      <c r="C2" s="7" t="s">
        <v>0</v>
      </c>
      <c r="D2" s="7"/>
      <c r="E2" s="7"/>
      <c r="F2" s="8">
        <v>20</v>
      </c>
    </row>
    <row r="4" spans="1:23" s="3" customFormat="1" ht="31.5">
      <c r="A4" s="5" t="s">
        <v>2</v>
      </c>
      <c r="B4" s="10" t="s">
        <v>1</v>
      </c>
      <c r="C4" s="11">
        <v>1</v>
      </c>
      <c r="D4" s="12">
        <v>2</v>
      </c>
      <c r="E4" s="11">
        <v>3</v>
      </c>
      <c r="F4" s="12">
        <v>4</v>
      </c>
      <c r="G4" s="11">
        <v>5</v>
      </c>
      <c r="H4" s="12">
        <v>6</v>
      </c>
      <c r="I4" s="11">
        <v>7</v>
      </c>
      <c r="J4" s="12">
        <v>8</v>
      </c>
      <c r="K4" s="11">
        <v>9</v>
      </c>
      <c r="L4" s="12">
        <v>10</v>
      </c>
      <c r="M4" s="11">
        <v>11</v>
      </c>
      <c r="N4" s="12">
        <v>12</v>
      </c>
      <c r="O4" s="11">
        <v>13</v>
      </c>
      <c r="P4" s="12">
        <v>14</v>
      </c>
      <c r="Q4" s="11">
        <v>15</v>
      </c>
      <c r="R4" s="12">
        <v>16</v>
      </c>
      <c r="S4" s="11">
        <v>17</v>
      </c>
      <c r="T4" s="12">
        <v>18</v>
      </c>
      <c r="U4" s="11">
        <v>19</v>
      </c>
      <c r="V4" s="12">
        <v>20</v>
      </c>
      <c r="W4" s="16" t="s">
        <v>15</v>
      </c>
    </row>
    <row r="5" spans="1:23" ht="15.75">
      <c r="A5" s="6" t="s">
        <v>3</v>
      </c>
      <c r="B5" s="13">
        <v>214</v>
      </c>
      <c r="C5" s="14">
        <f>B5</f>
        <v>214</v>
      </c>
      <c r="D5" s="4">
        <f aca="true" t="shared" si="0" ref="D5:D15">B5/2</f>
        <v>107</v>
      </c>
      <c r="E5" s="4">
        <f aca="true" t="shared" si="1" ref="E5:E15">B5/3</f>
        <v>71.33333333333333</v>
      </c>
      <c r="F5" s="4">
        <f aca="true" t="shared" si="2" ref="F5:F15">B5/4</f>
        <v>53.5</v>
      </c>
      <c r="G5" s="4">
        <f aca="true" t="shared" si="3" ref="G5:G15">B5/5</f>
        <v>42.8</v>
      </c>
      <c r="H5" s="4">
        <f aca="true" t="shared" si="4" ref="H5:H15">B5/6</f>
        <v>35.666666666666664</v>
      </c>
      <c r="I5" s="4">
        <f aca="true" t="shared" si="5" ref="I5:I15">B5/7</f>
        <v>30.571428571428573</v>
      </c>
      <c r="J5" s="4">
        <f aca="true" t="shared" si="6" ref="J5:J15">B5/8</f>
        <v>26.75</v>
      </c>
      <c r="K5" s="4">
        <f aca="true" t="shared" si="7" ref="K5:K15">B5/9</f>
        <v>23.77777777777778</v>
      </c>
      <c r="L5" s="4">
        <f aca="true" t="shared" si="8" ref="L5:L15">B5/10</f>
        <v>21.4</v>
      </c>
      <c r="M5" s="4">
        <f aca="true" t="shared" si="9" ref="M5:M15">B5/11</f>
        <v>19.454545454545453</v>
      </c>
      <c r="N5" s="4">
        <f aca="true" t="shared" si="10" ref="N5:N15">B5/12</f>
        <v>17.833333333333332</v>
      </c>
      <c r="O5" s="4">
        <f aca="true" t="shared" si="11" ref="O5:O15">B5/13</f>
        <v>16.46153846153846</v>
      </c>
      <c r="P5" s="4">
        <f aca="true" t="shared" si="12" ref="P5:P15">B5/14</f>
        <v>15.285714285714286</v>
      </c>
      <c r="Q5" s="4">
        <f aca="true" t="shared" si="13" ref="Q5:Q15">B5/15</f>
        <v>14.266666666666667</v>
      </c>
      <c r="R5" s="4">
        <f aca="true" t="shared" si="14" ref="R5:R15">B5/16</f>
        <v>13.375</v>
      </c>
      <c r="S5" s="4">
        <f aca="true" t="shared" si="15" ref="S5:S15">B5/17</f>
        <v>12.588235294117647</v>
      </c>
      <c r="T5" s="4">
        <f aca="true" t="shared" si="16" ref="T5:T15">B5/18</f>
        <v>11.88888888888889</v>
      </c>
      <c r="U5" s="4">
        <f aca="true" t="shared" si="17" ref="U5:U15">B5/19</f>
        <v>11.263157894736842</v>
      </c>
      <c r="V5" s="4">
        <f aca="true" t="shared" si="18" ref="V5:V15">B5/20</f>
        <v>10.7</v>
      </c>
      <c r="W5" s="9"/>
    </row>
    <row r="6" spans="1:23" ht="15.75">
      <c r="A6" s="6" t="s">
        <v>4</v>
      </c>
      <c r="B6" s="15">
        <v>562</v>
      </c>
      <c r="C6" s="14">
        <f aca="true" t="shared" si="19" ref="C6:C15">B6</f>
        <v>562</v>
      </c>
      <c r="D6" s="4">
        <f t="shared" si="0"/>
        <v>281</v>
      </c>
      <c r="E6" s="4">
        <f t="shared" si="1"/>
        <v>187.33333333333334</v>
      </c>
      <c r="F6" s="4">
        <f t="shared" si="2"/>
        <v>140.5</v>
      </c>
      <c r="G6" s="4">
        <f t="shared" si="3"/>
        <v>112.4</v>
      </c>
      <c r="H6" s="4">
        <f t="shared" si="4"/>
        <v>93.66666666666667</v>
      </c>
      <c r="I6" s="4">
        <f t="shared" si="5"/>
        <v>80.28571428571429</v>
      </c>
      <c r="J6" s="4">
        <f t="shared" si="6"/>
        <v>70.25</v>
      </c>
      <c r="K6" s="4">
        <f t="shared" si="7"/>
        <v>62.44444444444444</v>
      </c>
      <c r="L6" s="4">
        <f t="shared" si="8"/>
        <v>56.2</v>
      </c>
      <c r="M6" s="4">
        <f t="shared" si="9"/>
        <v>51.09090909090909</v>
      </c>
      <c r="N6" s="4">
        <f t="shared" si="10"/>
        <v>46.833333333333336</v>
      </c>
      <c r="O6" s="4">
        <f t="shared" si="11"/>
        <v>43.23076923076923</v>
      </c>
      <c r="P6" s="4">
        <f t="shared" si="12"/>
        <v>40.142857142857146</v>
      </c>
      <c r="Q6" s="4">
        <f t="shared" si="13"/>
        <v>37.46666666666667</v>
      </c>
      <c r="R6" s="4">
        <f t="shared" si="14"/>
        <v>35.125</v>
      </c>
      <c r="S6" s="4">
        <f t="shared" si="15"/>
        <v>33.05882352941177</v>
      </c>
      <c r="T6" s="4">
        <f t="shared" si="16"/>
        <v>31.22222222222222</v>
      </c>
      <c r="U6" s="4">
        <f t="shared" si="17"/>
        <v>29.57894736842105</v>
      </c>
      <c r="V6" s="4">
        <f t="shared" si="18"/>
        <v>28.1</v>
      </c>
      <c r="W6" s="9"/>
    </row>
    <row r="7" spans="1:23" ht="15.75">
      <c r="A7" s="6" t="s">
        <v>5</v>
      </c>
      <c r="B7" s="13">
        <v>327</v>
      </c>
      <c r="C7" s="14">
        <f t="shared" si="19"/>
        <v>327</v>
      </c>
      <c r="D7" s="4">
        <f t="shared" si="0"/>
        <v>163.5</v>
      </c>
      <c r="E7" s="4">
        <f t="shared" si="1"/>
        <v>109</v>
      </c>
      <c r="F7" s="4">
        <f t="shared" si="2"/>
        <v>81.75</v>
      </c>
      <c r="G7" s="4">
        <f t="shared" si="3"/>
        <v>65.4</v>
      </c>
      <c r="H7" s="4">
        <f t="shared" si="4"/>
        <v>54.5</v>
      </c>
      <c r="I7" s="4">
        <f t="shared" si="5"/>
        <v>46.714285714285715</v>
      </c>
      <c r="J7" s="4">
        <f t="shared" si="6"/>
        <v>40.875</v>
      </c>
      <c r="K7" s="4">
        <f t="shared" si="7"/>
        <v>36.333333333333336</v>
      </c>
      <c r="L7" s="4">
        <f t="shared" si="8"/>
        <v>32.7</v>
      </c>
      <c r="M7" s="4">
        <f t="shared" si="9"/>
        <v>29.727272727272727</v>
      </c>
      <c r="N7" s="4">
        <f t="shared" si="10"/>
        <v>27.25</v>
      </c>
      <c r="O7" s="4">
        <f t="shared" si="11"/>
        <v>25.153846153846153</v>
      </c>
      <c r="P7" s="4">
        <f t="shared" si="12"/>
        <v>23.357142857142858</v>
      </c>
      <c r="Q7" s="4">
        <f t="shared" si="13"/>
        <v>21.8</v>
      </c>
      <c r="R7" s="4">
        <f t="shared" si="14"/>
        <v>20.4375</v>
      </c>
      <c r="S7" s="4">
        <f t="shared" si="15"/>
        <v>19.235294117647058</v>
      </c>
      <c r="T7" s="4">
        <f t="shared" si="16"/>
        <v>18.166666666666668</v>
      </c>
      <c r="U7" s="4">
        <f t="shared" si="17"/>
        <v>17.210526315789473</v>
      </c>
      <c r="V7" s="4">
        <f t="shared" si="18"/>
        <v>16.35</v>
      </c>
      <c r="W7" s="9"/>
    </row>
    <row r="8" spans="1:23" ht="15.75">
      <c r="A8" s="6" t="s">
        <v>6</v>
      </c>
      <c r="B8" s="13">
        <v>123</v>
      </c>
      <c r="C8" s="14">
        <f t="shared" si="19"/>
        <v>123</v>
      </c>
      <c r="D8" s="4">
        <f t="shared" si="0"/>
        <v>61.5</v>
      </c>
      <c r="E8" s="4">
        <f t="shared" si="1"/>
        <v>41</v>
      </c>
      <c r="F8" s="4">
        <f t="shared" si="2"/>
        <v>30.75</v>
      </c>
      <c r="G8" s="4">
        <f t="shared" si="3"/>
        <v>24.6</v>
      </c>
      <c r="H8" s="4">
        <f t="shared" si="4"/>
        <v>20.5</v>
      </c>
      <c r="I8" s="4">
        <f t="shared" si="5"/>
        <v>17.571428571428573</v>
      </c>
      <c r="J8" s="4">
        <f t="shared" si="6"/>
        <v>15.375</v>
      </c>
      <c r="K8" s="4">
        <f t="shared" si="7"/>
        <v>13.666666666666666</v>
      </c>
      <c r="L8" s="4">
        <f t="shared" si="8"/>
        <v>12.3</v>
      </c>
      <c r="M8" s="4">
        <f t="shared" si="9"/>
        <v>11.181818181818182</v>
      </c>
      <c r="N8" s="4">
        <f t="shared" si="10"/>
        <v>10.25</v>
      </c>
      <c r="O8" s="4">
        <f t="shared" si="11"/>
        <v>9.461538461538462</v>
      </c>
      <c r="P8" s="4">
        <f t="shared" si="12"/>
        <v>8.785714285714286</v>
      </c>
      <c r="Q8" s="4">
        <f t="shared" si="13"/>
        <v>8.2</v>
      </c>
      <c r="R8" s="4">
        <f t="shared" si="14"/>
        <v>7.6875</v>
      </c>
      <c r="S8" s="4">
        <f t="shared" si="15"/>
        <v>7.235294117647059</v>
      </c>
      <c r="T8" s="4">
        <f t="shared" si="16"/>
        <v>6.833333333333333</v>
      </c>
      <c r="U8" s="4">
        <f t="shared" si="17"/>
        <v>6.473684210526316</v>
      </c>
      <c r="V8" s="4">
        <f t="shared" si="18"/>
        <v>6.15</v>
      </c>
      <c r="W8" s="9"/>
    </row>
    <row r="9" spans="1:23" ht="15.75">
      <c r="A9" s="6" t="s">
        <v>7</v>
      </c>
      <c r="B9" s="15">
        <v>223</v>
      </c>
      <c r="C9" s="14">
        <f t="shared" si="19"/>
        <v>223</v>
      </c>
      <c r="D9" s="4">
        <f t="shared" si="0"/>
        <v>111.5</v>
      </c>
      <c r="E9" s="4">
        <f t="shared" si="1"/>
        <v>74.33333333333333</v>
      </c>
      <c r="F9" s="4">
        <f t="shared" si="2"/>
        <v>55.75</v>
      </c>
      <c r="G9" s="4">
        <f t="shared" si="3"/>
        <v>44.6</v>
      </c>
      <c r="H9" s="4">
        <f t="shared" si="4"/>
        <v>37.166666666666664</v>
      </c>
      <c r="I9" s="4">
        <f t="shared" si="5"/>
        <v>31.857142857142858</v>
      </c>
      <c r="J9" s="4">
        <f t="shared" si="6"/>
        <v>27.875</v>
      </c>
      <c r="K9" s="4">
        <f t="shared" si="7"/>
        <v>24.77777777777778</v>
      </c>
      <c r="L9" s="4">
        <f t="shared" si="8"/>
        <v>22.3</v>
      </c>
      <c r="M9" s="4">
        <f t="shared" si="9"/>
        <v>20.272727272727273</v>
      </c>
      <c r="N9" s="4">
        <f t="shared" si="10"/>
        <v>18.583333333333332</v>
      </c>
      <c r="O9" s="4">
        <f t="shared" si="11"/>
        <v>17.153846153846153</v>
      </c>
      <c r="P9" s="4">
        <f t="shared" si="12"/>
        <v>15.928571428571429</v>
      </c>
      <c r="Q9" s="4">
        <f t="shared" si="13"/>
        <v>14.866666666666667</v>
      </c>
      <c r="R9" s="4">
        <f t="shared" si="14"/>
        <v>13.9375</v>
      </c>
      <c r="S9" s="4">
        <f t="shared" si="15"/>
        <v>13.117647058823529</v>
      </c>
      <c r="T9" s="4">
        <f t="shared" si="16"/>
        <v>12.38888888888889</v>
      </c>
      <c r="U9" s="4">
        <f t="shared" si="17"/>
        <v>11.736842105263158</v>
      </c>
      <c r="V9" s="4">
        <f t="shared" si="18"/>
        <v>11.15</v>
      </c>
      <c r="W9" s="9"/>
    </row>
    <row r="10" spans="1:23" ht="15.75">
      <c r="A10" s="6" t="s">
        <v>8</v>
      </c>
      <c r="B10" s="15">
        <v>213</v>
      </c>
      <c r="C10" s="14">
        <f t="shared" si="19"/>
        <v>213</v>
      </c>
      <c r="D10" s="4">
        <f t="shared" si="0"/>
        <v>106.5</v>
      </c>
      <c r="E10" s="4">
        <f t="shared" si="1"/>
        <v>71</v>
      </c>
      <c r="F10" s="4">
        <f t="shared" si="2"/>
        <v>53.25</v>
      </c>
      <c r="G10" s="4">
        <f t="shared" si="3"/>
        <v>42.6</v>
      </c>
      <c r="H10" s="4">
        <f t="shared" si="4"/>
        <v>35.5</v>
      </c>
      <c r="I10" s="4">
        <f t="shared" si="5"/>
        <v>30.428571428571427</v>
      </c>
      <c r="J10" s="4">
        <f t="shared" si="6"/>
        <v>26.625</v>
      </c>
      <c r="K10" s="4">
        <f t="shared" si="7"/>
        <v>23.666666666666668</v>
      </c>
      <c r="L10" s="4">
        <f t="shared" si="8"/>
        <v>21.3</v>
      </c>
      <c r="M10" s="4">
        <f t="shared" si="9"/>
        <v>19.363636363636363</v>
      </c>
      <c r="N10" s="4">
        <f t="shared" si="10"/>
        <v>17.75</v>
      </c>
      <c r="O10" s="4">
        <f t="shared" si="11"/>
        <v>16.384615384615383</v>
      </c>
      <c r="P10" s="4">
        <f t="shared" si="12"/>
        <v>15.214285714285714</v>
      </c>
      <c r="Q10" s="4">
        <f t="shared" si="13"/>
        <v>14.2</v>
      </c>
      <c r="R10" s="4">
        <f t="shared" si="14"/>
        <v>13.3125</v>
      </c>
      <c r="S10" s="4">
        <f t="shared" si="15"/>
        <v>12.529411764705882</v>
      </c>
      <c r="T10" s="4">
        <f t="shared" si="16"/>
        <v>11.833333333333334</v>
      </c>
      <c r="U10" s="4">
        <f t="shared" si="17"/>
        <v>11.210526315789474</v>
      </c>
      <c r="V10" s="4">
        <f t="shared" si="18"/>
        <v>10.65</v>
      </c>
      <c r="W10" s="9"/>
    </row>
    <row r="11" spans="1:23" ht="15.75">
      <c r="A11" s="6" t="s">
        <v>9</v>
      </c>
      <c r="B11" s="13">
        <v>89</v>
      </c>
      <c r="C11" s="14">
        <f t="shared" si="19"/>
        <v>89</v>
      </c>
      <c r="D11" s="4">
        <f t="shared" si="0"/>
        <v>44.5</v>
      </c>
      <c r="E11" s="4">
        <f t="shared" si="1"/>
        <v>29.666666666666668</v>
      </c>
      <c r="F11" s="4">
        <f t="shared" si="2"/>
        <v>22.25</v>
      </c>
      <c r="G11" s="4">
        <f t="shared" si="3"/>
        <v>17.8</v>
      </c>
      <c r="H11" s="4">
        <f t="shared" si="4"/>
        <v>14.833333333333334</v>
      </c>
      <c r="I11" s="4">
        <f t="shared" si="5"/>
        <v>12.714285714285714</v>
      </c>
      <c r="J11" s="4">
        <f t="shared" si="6"/>
        <v>11.125</v>
      </c>
      <c r="K11" s="4">
        <f t="shared" si="7"/>
        <v>9.88888888888889</v>
      </c>
      <c r="L11" s="4">
        <f t="shared" si="8"/>
        <v>8.9</v>
      </c>
      <c r="M11" s="4">
        <f t="shared" si="9"/>
        <v>8.090909090909092</v>
      </c>
      <c r="N11" s="4">
        <f t="shared" si="10"/>
        <v>7.416666666666667</v>
      </c>
      <c r="O11" s="4">
        <f t="shared" si="11"/>
        <v>6.846153846153846</v>
      </c>
      <c r="P11" s="4">
        <f t="shared" si="12"/>
        <v>6.357142857142857</v>
      </c>
      <c r="Q11" s="4">
        <f t="shared" si="13"/>
        <v>5.933333333333334</v>
      </c>
      <c r="R11" s="4">
        <f t="shared" si="14"/>
        <v>5.5625</v>
      </c>
      <c r="S11" s="4">
        <f t="shared" si="15"/>
        <v>5.235294117647059</v>
      </c>
      <c r="T11" s="4">
        <f t="shared" si="16"/>
        <v>4.944444444444445</v>
      </c>
      <c r="U11" s="4">
        <f t="shared" si="17"/>
        <v>4.684210526315789</v>
      </c>
      <c r="V11" s="4">
        <f t="shared" si="18"/>
        <v>4.45</v>
      </c>
      <c r="W11" s="9"/>
    </row>
    <row r="12" spans="1:23" ht="15.75">
      <c r="A12" s="6" t="s">
        <v>10</v>
      </c>
      <c r="B12" s="15">
        <v>78</v>
      </c>
      <c r="C12" s="14">
        <f t="shared" si="19"/>
        <v>78</v>
      </c>
      <c r="D12" s="4">
        <f t="shared" si="0"/>
        <v>39</v>
      </c>
      <c r="E12" s="4">
        <f t="shared" si="1"/>
        <v>26</v>
      </c>
      <c r="F12" s="4">
        <f t="shared" si="2"/>
        <v>19.5</v>
      </c>
      <c r="G12" s="4">
        <f t="shared" si="3"/>
        <v>15.6</v>
      </c>
      <c r="H12" s="4">
        <f t="shared" si="4"/>
        <v>13</v>
      </c>
      <c r="I12" s="4">
        <f t="shared" si="5"/>
        <v>11.142857142857142</v>
      </c>
      <c r="J12" s="4">
        <f t="shared" si="6"/>
        <v>9.75</v>
      </c>
      <c r="K12" s="4">
        <f t="shared" si="7"/>
        <v>8.666666666666666</v>
      </c>
      <c r="L12" s="4">
        <f t="shared" si="8"/>
        <v>7.8</v>
      </c>
      <c r="M12" s="4">
        <f t="shared" si="9"/>
        <v>7.090909090909091</v>
      </c>
      <c r="N12" s="4">
        <f t="shared" si="10"/>
        <v>6.5</v>
      </c>
      <c r="O12" s="4">
        <f t="shared" si="11"/>
        <v>6</v>
      </c>
      <c r="P12" s="4">
        <f t="shared" si="12"/>
        <v>5.571428571428571</v>
      </c>
      <c r="Q12" s="4">
        <f t="shared" si="13"/>
        <v>5.2</v>
      </c>
      <c r="R12" s="4">
        <f t="shared" si="14"/>
        <v>4.875</v>
      </c>
      <c r="S12" s="4">
        <f t="shared" si="15"/>
        <v>4.588235294117647</v>
      </c>
      <c r="T12" s="4">
        <f t="shared" si="16"/>
        <v>4.333333333333333</v>
      </c>
      <c r="U12" s="4">
        <f t="shared" si="17"/>
        <v>4.105263157894737</v>
      </c>
      <c r="V12" s="4">
        <f t="shared" si="18"/>
        <v>3.9</v>
      </c>
      <c r="W12" s="9"/>
    </row>
    <row r="13" spans="1:23" ht="15.75">
      <c r="A13" s="6" t="s">
        <v>11</v>
      </c>
      <c r="B13" s="15">
        <v>47</v>
      </c>
      <c r="C13" s="14">
        <f t="shared" si="19"/>
        <v>47</v>
      </c>
      <c r="D13" s="4">
        <f t="shared" si="0"/>
        <v>23.5</v>
      </c>
      <c r="E13" s="4">
        <f t="shared" si="1"/>
        <v>15.666666666666666</v>
      </c>
      <c r="F13" s="4">
        <f t="shared" si="2"/>
        <v>11.75</v>
      </c>
      <c r="G13" s="4">
        <f t="shared" si="3"/>
        <v>9.4</v>
      </c>
      <c r="H13" s="4">
        <f t="shared" si="4"/>
        <v>7.833333333333333</v>
      </c>
      <c r="I13" s="4">
        <f t="shared" si="5"/>
        <v>6.714285714285714</v>
      </c>
      <c r="J13" s="4">
        <f t="shared" si="6"/>
        <v>5.875</v>
      </c>
      <c r="K13" s="4">
        <f t="shared" si="7"/>
        <v>5.222222222222222</v>
      </c>
      <c r="L13" s="4">
        <f t="shared" si="8"/>
        <v>4.7</v>
      </c>
      <c r="M13" s="4">
        <f t="shared" si="9"/>
        <v>4.2727272727272725</v>
      </c>
      <c r="N13" s="4">
        <f t="shared" si="10"/>
        <v>3.9166666666666665</v>
      </c>
      <c r="O13" s="4">
        <f t="shared" si="11"/>
        <v>3.6153846153846154</v>
      </c>
      <c r="P13" s="4">
        <f t="shared" si="12"/>
        <v>3.357142857142857</v>
      </c>
      <c r="Q13" s="4">
        <f t="shared" si="13"/>
        <v>3.1333333333333333</v>
      </c>
      <c r="R13" s="4">
        <f t="shared" si="14"/>
        <v>2.9375</v>
      </c>
      <c r="S13" s="4">
        <f t="shared" si="15"/>
        <v>2.764705882352941</v>
      </c>
      <c r="T13" s="4">
        <f t="shared" si="16"/>
        <v>2.611111111111111</v>
      </c>
      <c r="U13" s="4">
        <f t="shared" si="17"/>
        <v>2.473684210526316</v>
      </c>
      <c r="V13" s="4">
        <f t="shared" si="18"/>
        <v>2.35</v>
      </c>
      <c r="W13" s="9"/>
    </row>
    <row r="14" spans="1:23" ht="15.75">
      <c r="A14" s="6" t="s">
        <v>12</v>
      </c>
      <c r="B14" s="15">
        <v>211</v>
      </c>
      <c r="C14" s="14">
        <f t="shared" si="19"/>
        <v>211</v>
      </c>
      <c r="D14" s="4">
        <f t="shared" si="0"/>
        <v>105.5</v>
      </c>
      <c r="E14" s="4">
        <f t="shared" si="1"/>
        <v>70.33333333333333</v>
      </c>
      <c r="F14" s="4">
        <f t="shared" si="2"/>
        <v>52.75</v>
      </c>
      <c r="G14" s="4">
        <f t="shared" si="3"/>
        <v>42.2</v>
      </c>
      <c r="H14" s="4">
        <f t="shared" si="4"/>
        <v>35.166666666666664</v>
      </c>
      <c r="I14" s="4">
        <f t="shared" si="5"/>
        <v>30.142857142857142</v>
      </c>
      <c r="J14" s="4">
        <f t="shared" si="6"/>
        <v>26.375</v>
      </c>
      <c r="K14" s="4">
        <f t="shared" si="7"/>
        <v>23.444444444444443</v>
      </c>
      <c r="L14" s="4">
        <f t="shared" si="8"/>
        <v>21.1</v>
      </c>
      <c r="M14" s="4">
        <f t="shared" si="9"/>
        <v>19.181818181818183</v>
      </c>
      <c r="N14" s="4">
        <f t="shared" si="10"/>
        <v>17.583333333333332</v>
      </c>
      <c r="O14" s="4">
        <f t="shared" si="11"/>
        <v>16.23076923076923</v>
      </c>
      <c r="P14" s="4">
        <f t="shared" si="12"/>
        <v>15.071428571428571</v>
      </c>
      <c r="Q14" s="4">
        <f t="shared" si="13"/>
        <v>14.066666666666666</v>
      </c>
      <c r="R14" s="4">
        <f t="shared" si="14"/>
        <v>13.1875</v>
      </c>
      <c r="S14" s="4">
        <f t="shared" si="15"/>
        <v>12.411764705882353</v>
      </c>
      <c r="T14" s="4">
        <f t="shared" si="16"/>
        <v>11.722222222222221</v>
      </c>
      <c r="U14" s="4">
        <f t="shared" si="17"/>
        <v>11.105263157894736</v>
      </c>
      <c r="V14" s="4">
        <f t="shared" si="18"/>
        <v>10.55</v>
      </c>
      <c r="W14" s="9"/>
    </row>
    <row r="15" spans="1:23" ht="15.75">
      <c r="A15" s="6" t="s">
        <v>13</v>
      </c>
      <c r="B15" s="15">
        <v>191</v>
      </c>
      <c r="C15" s="14">
        <f t="shared" si="19"/>
        <v>191</v>
      </c>
      <c r="D15" s="4">
        <f t="shared" si="0"/>
        <v>95.5</v>
      </c>
      <c r="E15" s="4">
        <f t="shared" si="1"/>
        <v>63.666666666666664</v>
      </c>
      <c r="F15" s="4">
        <f t="shared" si="2"/>
        <v>47.75</v>
      </c>
      <c r="G15" s="4">
        <f t="shared" si="3"/>
        <v>38.2</v>
      </c>
      <c r="H15" s="4">
        <f t="shared" si="4"/>
        <v>31.833333333333332</v>
      </c>
      <c r="I15" s="4">
        <f t="shared" si="5"/>
        <v>27.285714285714285</v>
      </c>
      <c r="J15" s="4">
        <f t="shared" si="6"/>
        <v>23.875</v>
      </c>
      <c r="K15" s="4">
        <f t="shared" si="7"/>
        <v>21.22222222222222</v>
      </c>
      <c r="L15" s="4">
        <f t="shared" si="8"/>
        <v>19.1</v>
      </c>
      <c r="M15" s="4">
        <f t="shared" si="9"/>
        <v>17.363636363636363</v>
      </c>
      <c r="N15" s="4">
        <f t="shared" si="10"/>
        <v>15.916666666666666</v>
      </c>
      <c r="O15" s="4">
        <f t="shared" si="11"/>
        <v>14.692307692307692</v>
      </c>
      <c r="P15" s="4">
        <f t="shared" si="12"/>
        <v>13.642857142857142</v>
      </c>
      <c r="Q15" s="4">
        <f t="shared" si="13"/>
        <v>12.733333333333333</v>
      </c>
      <c r="R15" s="4">
        <f t="shared" si="14"/>
        <v>11.9375</v>
      </c>
      <c r="S15" s="4">
        <f t="shared" si="15"/>
        <v>11.235294117647058</v>
      </c>
      <c r="T15" s="4">
        <f t="shared" si="16"/>
        <v>10.61111111111111</v>
      </c>
      <c r="U15" s="4">
        <f t="shared" si="17"/>
        <v>10.052631578947368</v>
      </c>
      <c r="V15" s="4">
        <f t="shared" si="18"/>
        <v>9.55</v>
      </c>
      <c r="W15" s="9"/>
    </row>
    <row r="18" spans="2:23" ht="15.75">
      <c r="B18" s="1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3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2:23" ht="15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:23" ht="15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2:23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2:23" ht="15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</sheetData>
  <sheetProtection/>
  <mergeCells count="1">
    <mergeCell ref="B18:W23"/>
  </mergeCells>
  <conditionalFormatting sqref="C5:V15">
    <cfRule type="cellIs" priority="1" dxfId="0" operator="between" stopIfTrue="1">
      <formula>LARGE($C$5:$V$15,1)</formula>
      <formula>LARGE($C$5:$V$15,$F$2)</formula>
    </cfRule>
  </conditionalFormatting>
  <printOptions horizontalCentered="1"/>
  <pageMargins left="0" right="0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BT</cp:lastModifiedBy>
  <dcterms:created xsi:type="dcterms:W3CDTF">2010-05-09T11:04:01Z</dcterms:created>
  <dcterms:modified xsi:type="dcterms:W3CDTF">2010-05-09T12:24:07Z</dcterms:modified>
  <cp:category/>
  <cp:version/>
  <cp:contentType/>
  <cp:contentStatus/>
</cp:coreProperties>
</file>