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8580" activeTab="0"/>
  </bookViews>
  <sheets>
    <sheet name="Lenz_rotor" sheetId="1" r:id="rId1"/>
  </sheets>
  <definedNames>
    <definedName name="_xlnm.Print_Area" localSheetId="0">'Lenz_rotor'!$A$1:$I$96</definedName>
  </definedNames>
  <calcPr fullCalcOnLoad="1"/>
</workbook>
</file>

<file path=xl/sharedStrings.xml><?xml version="1.0" encoding="utf-8"?>
<sst xmlns="http://schemas.openxmlformats.org/spreadsheetml/2006/main" count="31" uniqueCount="24">
  <si>
    <t>RADIJUS ZAKRIVLJENJA  mm</t>
  </si>
  <si>
    <t>SIRINA KRILA    mm</t>
  </si>
  <si>
    <t>PRECNIK ROTORA     mm</t>
  </si>
  <si>
    <t>PRORACUN DIMENZIJE KRILA LENZ-OVOG ROTORA SA 3 KRILA</t>
  </si>
  <si>
    <t>DUZINA RAVNOG DELA OD CENTRA KRIVINE  mm</t>
  </si>
  <si>
    <t>visina rotora u odnosu na precnik 1.25 precnika mm</t>
  </si>
  <si>
    <t>ukupna sirina lima za opsivanje</t>
  </si>
  <si>
    <t>Watts output = .00508 x Area x windspeed^3 x efficiency</t>
  </si>
  <si>
    <t>0.0058x[3x4]x15³x[0.41x0.75]=63.26W</t>
  </si>
  <si>
    <t>BRZINA VETRA [mp/h]</t>
  </si>
  <si>
    <t>VISINA ROTORA [ft]</t>
  </si>
  <si>
    <t>PRECNIK ROTORA[ft]</t>
  </si>
  <si>
    <t>SNAGA [W]</t>
  </si>
  <si>
    <t>&lt;-[m/sec]</t>
  </si>
  <si>
    <t>&lt;-[m]</t>
  </si>
  <si>
    <t>BRZINA VETRA [Mp/h]</t>
  </si>
  <si>
    <t>&lt;-[m²]</t>
  </si>
  <si>
    <t>15mph x 88 / ( 3 x 3.14 ) x .8 = 112 rpm</t>
  </si>
  <si>
    <t>Brzina okretanja generatora sa TSR 0.8 [o/min]</t>
  </si>
  <si>
    <t>Brzina okretanja generatora sa TSR 1.6 [o/min]</t>
  </si>
  <si>
    <t>POVRSINA ROTORA [ft²]</t>
  </si>
  <si>
    <t>Izracunavanje snage u odnosu
 brzine I dimenzije rotora</t>
  </si>
  <si>
    <t>Izracunavanje povrsine rotora 
u odnosu na zeljenu snagu</t>
  </si>
  <si>
    <t>64 watts / ( .00508 x 15^3 x (.75x.41)) = 11.94 sq ft ( or a 3ft diameter x 4 ft tall )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</si>
</sst>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1A]d\.\ mmmm\ yyyy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2" fontId="6" fillId="4" borderId="2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6" fillId="4" borderId="2" xfId="0" applyFont="1" applyFill="1" applyBorder="1" applyAlignment="1">
      <alignment/>
    </xf>
    <xf numFmtId="0" fontId="6" fillId="4" borderId="0" xfId="0" applyFont="1" applyFill="1" applyAlignment="1">
      <alignment/>
    </xf>
    <xf numFmtId="2" fontId="0" fillId="2" borderId="2" xfId="0" applyNumberFormat="1" applyFill="1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3:I57"/>
  <sheetViews>
    <sheetView tabSelected="1" view="pageBreakPreview" zoomScaleSheetLayoutView="100" workbookViewId="0" topLeftCell="A1">
      <selection activeCell="F49" sqref="F49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3" width="9.140625" style="1" customWidth="1"/>
    <col min="6" max="6" width="28.00390625" style="0" customWidth="1"/>
    <col min="10" max="10" width="1.7109375" style="0" customWidth="1"/>
  </cols>
  <sheetData>
    <row r="3" ht="12.75">
      <c r="B3" s="4" t="s">
        <v>3</v>
      </c>
    </row>
    <row r="4" ht="13.5" thickBot="1"/>
    <row r="5" spans="2:7" ht="14.25" thickBot="1" thickTop="1">
      <c r="B5" t="s">
        <v>2</v>
      </c>
      <c r="C5" s="2">
        <v>900</v>
      </c>
      <c r="D5" s="24" t="s">
        <v>5</v>
      </c>
      <c r="E5" s="23"/>
      <c r="F5" s="23"/>
      <c r="G5" s="5">
        <f>C5*1.25</f>
        <v>1125</v>
      </c>
    </row>
    <row r="6" spans="2:7" ht="14.25" thickBot="1" thickTop="1">
      <c r="B6" t="s">
        <v>1</v>
      </c>
      <c r="C6" s="3">
        <f>C5*0.4</f>
        <v>360</v>
      </c>
      <c r="D6" s="24" t="s">
        <v>6</v>
      </c>
      <c r="E6" s="23"/>
      <c r="F6" s="23"/>
      <c r="G6" s="5">
        <f>C7*3.14+C8</f>
        <v>540.5625</v>
      </c>
    </row>
    <row r="7" spans="2:3" ht="14.25" thickBot="1" thickTop="1">
      <c r="B7" t="s">
        <v>0</v>
      </c>
      <c r="C7" s="3">
        <f>C5*0.1875/2</f>
        <v>84.375</v>
      </c>
    </row>
    <row r="8" spans="2:3" ht="14.25" thickBot="1" thickTop="1">
      <c r="B8" t="s">
        <v>4</v>
      </c>
      <c r="C8" s="3">
        <f>C6-C7</f>
        <v>275.625</v>
      </c>
    </row>
    <row r="9" ht="13.5" thickTop="1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4" spans="1:9" ht="12.75">
      <c r="A44" s="21"/>
      <c r="B44" s="21" t="s">
        <v>7</v>
      </c>
      <c r="C44" s="22"/>
      <c r="D44" s="22"/>
      <c r="E44" s="22"/>
      <c r="F44" s="22"/>
      <c r="G44" s="22"/>
      <c r="H44" s="22"/>
      <c r="I44" s="22"/>
    </row>
    <row r="45" spans="1:9" ht="12.75">
      <c r="A45" s="21"/>
      <c r="B45" s="21" t="s">
        <v>8</v>
      </c>
      <c r="C45" s="22"/>
      <c r="D45" s="22"/>
      <c r="E45" s="22"/>
      <c r="F45" s="22"/>
      <c r="G45" s="22"/>
      <c r="H45" s="22"/>
      <c r="I45" s="22"/>
    </row>
    <row r="46" spans="1:9" ht="12.75">
      <c r="A46" s="21"/>
      <c r="B46" s="21" t="s">
        <v>23</v>
      </c>
      <c r="C46" s="22"/>
      <c r="D46" s="22"/>
      <c r="E46" s="22"/>
      <c r="F46" s="22"/>
      <c r="G46" s="22"/>
      <c r="H46" s="22"/>
      <c r="I46" s="22"/>
    </row>
    <row r="47" spans="1:9" ht="15.75">
      <c r="A47" s="6"/>
      <c r="B47" s="7" t="s">
        <v>17</v>
      </c>
      <c r="C47" s="7"/>
      <c r="D47" s="7"/>
      <c r="E47" s="7"/>
      <c r="F47" s="7"/>
      <c r="G47" s="7"/>
      <c r="H47" s="7"/>
      <c r="I47" s="7"/>
    </row>
    <row r="48" spans="1:9" ht="15.75">
      <c r="A48" s="6"/>
      <c r="B48" s="7"/>
      <c r="C48" s="7"/>
      <c r="D48" s="7"/>
      <c r="E48" s="7"/>
      <c r="F48" s="7"/>
      <c r="G48" s="7"/>
      <c r="H48" s="7"/>
      <c r="I48" s="7"/>
    </row>
    <row r="49" spans="1:9" ht="15.75">
      <c r="A49" s="6"/>
      <c r="B49" s="7"/>
      <c r="C49" s="7"/>
      <c r="D49" s="7"/>
      <c r="E49" s="7"/>
      <c r="F49" s="7"/>
      <c r="G49" s="7"/>
      <c r="H49" s="7"/>
      <c r="I49" s="7"/>
    </row>
    <row r="50" spans="1:9" ht="15.75">
      <c r="A50" s="6"/>
      <c r="B50" s="7"/>
      <c r="C50" s="7"/>
      <c r="D50" s="7"/>
      <c r="E50" s="7"/>
      <c r="F50" s="7"/>
      <c r="G50" s="7"/>
      <c r="H50" s="7"/>
      <c r="I50" s="7"/>
    </row>
    <row r="51" spans="1:9" ht="30" customHeight="1">
      <c r="A51" s="8"/>
      <c r="B51" s="9" t="s">
        <v>21</v>
      </c>
      <c r="C51" s="10"/>
      <c r="D51" s="7"/>
      <c r="E51" s="7"/>
      <c r="F51" s="14" t="s">
        <v>22</v>
      </c>
      <c r="G51" s="15"/>
      <c r="H51" s="16"/>
      <c r="I51" s="16"/>
    </row>
    <row r="52" spans="2:9" ht="12.75">
      <c r="B52" s="11" t="s">
        <v>9</v>
      </c>
      <c r="C52" s="20">
        <v>15</v>
      </c>
      <c r="D52" s="19">
        <f>C52*0.4474</f>
        <v>6.711</v>
      </c>
      <c r="E52" s="19" t="s">
        <v>13</v>
      </c>
      <c r="F52" s="11" t="s">
        <v>12</v>
      </c>
      <c r="G52" s="20">
        <v>63.27</v>
      </c>
      <c r="H52" s="17"/>
      <c r="I52" s="17"/>
    </row>
    <row r="53" spans="2:9" ht="12.75">
      <c r="B53" s="11" t="s">
        <v>10</v>
      </c>
      <c r="C53" s="20">
        <v>4</v>
      </c>
      <c r="D53" s="19">
        <f>C53*0.3048</f>
        <v>1.2192</v>
      </c>
      <c r="E53" s="19" t="s">
        <v>14</v>
      </c>
      <c r="F53" s="11" t="s">
        <v>15</v>
      </c>
      <c r="G53" s="20">
        <v>15</v>
      </c>
      <c r="H53" s="13">
        <f>G53*0.4474</f>
        <v>6.711</v>
      </c>
      <c r="I53" s="18" t="s">
        <v>13</v>
      </c>
    </row>
    <row r="54" spans="2:9" ht="12.75">
      <c r="B54" s="11" t="s">
        <v>11</v>
      </c>
      <c r="C54" s="20">
        <v>3</v>
      </c>
      <c r="D54" s="19">
        <f>C54*0.3048</f>
        <v>0.9144000000000001</v>
      </c>
      <c r="E54" s="19" t="s">
        <v>14</v>
      </c>
      <c r="F54" s="12" t="s">
        <v>20</v>
      </c>
      <c r="G54" s="13">
        <f>G52/(0.00508*(G53*G53*G53)*(0.75*0.41))</f>
        <v>12.000938907026867</v>
      </c>
      <c r="H54" s="13">
        <f>G54*0.09290304</f>
        <v>1.1149237073170735</v>
      </c>
      <c r="I54" s="18" t="s">
        <v>16</v>
      </c>
    </row>
    <row r="55" spans="2:9" ht="12.75">
      <c r="B55" s="12" t="s">
        <v>12</v>
      </c>
      <c r="C55" s="13">
        <f>0.00508*((C53*C54)*(C52*C52*C52)*(0.41*0.75))</f>
        <v>63.26505</v>
      </c>
      <c r="F55" s="12" t="s">
        <v>10</v>
      </c>
      <c r="G55" s="13">
        <f>G54/3</f>
        <v>4.000312969008956</v>
      </c>
      <c r="H55" s="13">
        <f>G55*0.3048</f>
        <v>1.2192953929539299</v>
      </c>
      <c r="I55" s="18" t="s">
        <v>14</v>
      </c>
    </row>
    <row r="56" spans="2:9" ht="12.75">
      <c r="B56" s="12" t="s">
        <v>18</v>
      </c>
      <c r="C56" s="13">
        <f>$C$52*88/($C$54*3.14)*0.8</f>
        <v>112.1019108280255</v>
      </c>
      <c r="F56" s="12" t="s">
        <v>11</v>
      </c>
      <c r="G56" s="13">
        <f>G54/4</f>
        <v>3.000234726756717</v>
      </c>
      <c r="H56" s="13">
        <f>G56*0.3048</f>
        <v>0.9144715447154473</v>
      </c>
      <c r="I56" s="18" t="s">
        <v>14</v>
      </c>
    </row>
    <row r="57" spans="2:3" ht="12.75">
      <c r="B57" s="12" t="s">
        <v>19</v>
      </c>
      <c r="C57" s="13">
        <f>$C$52*88/($C$54*3.14)*1.6</f>
        <v>224.203821656051</v>
      </c>
    </row>
  </sheetData>
  <mergeCells count="2">
    <mergeCell ref="D5:F5"/>
    <mergeCell ref="D6:F6"/>
  </mergeCells>
  <printOptions/>
  <pageMargins left="0.24" right="0.2" top="0.26" bottom="0.63" header="0.22" footer="0.45"/>
  <pageSetup horizontalDpi="600" verticalDpi="600" orientation="landscape" paperSize="9" scale="58" r:id="rId5"/>
  <rowBreaks count="1" manualBreakCount="1">
    <brk id="43" max="8" man="1"/>
  </rowBreaks>
  <legacyDrawing r:id="rId4"/>
  <oleObjects>
    <oleObject progId="Visio.Drawing.11" shapeId="172018" r:id="rId1"/>
    <oleObject progId="Visio.Drawing.11" shapeId="176160" r:id="rId2"/>
    <oleObject progId="Visio.Drawing.11" shapeId="2602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 corp doo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proracun generatora</dc:title>
  <dc:subject/>
  <dc:creator>Ljuba</dc:creator>
  <cp:keywords/>
  <dc:description/>
  <cp:lastModifiedBy>Mus-corp</cp:lastModifiedBy>
  <cp:lastPrinted>2008-12-17T13:13:52Z</cp:lastPrinted>
  <dcterms:created xsi:type="dcterms:W3CDTF">2008-05-05T16:05:37Z</dcterms:created>
  <dcterms:modified xsi:type="dcterms:W3CDTF">2010-04-27T15:56:01Z</dcterms:modified>
  <cp:category/>
  <cp:version/>
  <cp:contentType/>
  <cp:contentStatus/>
</cp:coreProperties>
</file>