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Otpremnica" sheetId="1" r:id="rId1"/>
    <sheet name="Artikli" sheetId="2" r:id="rId2"/>
    <sheet name="Firme" sheetId="3" r:id="rId3"/>
    <sheet name="Istorija" sheetId="4" r:id="rId4"/>
  </sheets>
  <definedNames>
    <definedName name="cena">'Artikli'!$C:$C</definedName>
    <definedName name="firme">'Firme'!$B$18:$B$24</definedName>
    <definedName name="mera">'Artikli'!$E:$E</definedName>
    <definedName name="mesto">'Firme'!$B$3:$B$6</definedName>
    <definedName name="naziv">'Artikli'!$B$1:$B$30</definedName>
    <definedName name="PDV">'Artikli'!$D:$D</definedName>
    <definedName name="PIB">'Firme'!$C$18:$C$25</definedName>
    <definedName name="_xlnm.Print_Area" localSheetId="0">'Otpremnica'!$C$4:$K$59</definedName>
    <definedName name="sifre">'Artikli'!$A:$A</definedName>
  </definedNames>
  <calcPr fullCalcOnLoad="1"/>
</workbook>
</file>

<file path=xl/sharedStrings.xml><?xml version="1.0" encoding="utf-8"?>
<sst xmlns="http://schemas.openxmlformats.org/spreadsheetml/2006/main" count="50" uniqueCount="43">
  <si>
    <t>(PIB primaoca računa)</t>
  </si>
  <si>
    <t>Datum prometa dobara</t>
  </si>
  <si>
    <t>Račun broj</t>
  </si>
  <si>
    <t>Vrsta dobara</t>
  </si>
  <si>
    <t>Jed. Mere</t>
  </si>
  <si>
    <t>Kol.</t>
  </si>
  <si>
    <t>Cena po jedinici</t>
  </si>
  <si>
    <t>Poreska osnovica</t>
  </si>
  <si>
    <t>PDV</t>
  </si>
  <si>
    <t>Ukupna naknada</t>
  </si>
  <si>
    <t xml:space="preserve">(Naziv i adresa primaoca računa) </t>
  </si>
  <si>
    <t>Napomena o poreskom oslobođenju:</t>
  </si>
  <si>
    <t>(Mesto i datum izdavanja računa)</t>
  </si>
  <si>
    <t>Obracunao</t>
  </si>
  <si>
    <t>M.P.</t>
  </si>
  <si>
    <t xml:space="preserve">Uslovi prodaje: </t>
  </si>
  <si>
    <t>U slučaju spora nadležan je Privredni sud u mestu izvođača radova.
Za neblagovremeno plaćanje zaračunavamo zateznu kamatu u skladu sa Zakonom.
Rok plaćanja….8 dana.</t>
  </si>
  <si>
    <t>Ukupno slovima:</t>
  </si>
  <si>
    <t>Red. Br</t>
  </si>
  <si>
    <t>Mesto i datum izdavanja računa</t>
  </si>
  <si>
    <t>Firme</t>
  </si>
  <si>
    <t xml:space="preserve">Naziv </t>
  </si>
  <si>
    <t>PIB</t>
  </si>
  <si>
    <t>Broj Otpremnice</t>
  </si>
  <si>
    <t>Firma</t>
  </si>
  <si>
    <t>Ukupno uplatiti</t>
  </si>
  <si>
    <t>Datum Prometa Dobara</t>
  </si>
  <si>
    <t>m2</t>
  </si>
  <si>
    <t>m</t>
  </si>
  <si>
    <t>Cevi Fi398</t>
  </si>
  <si>
    <t>Rebrasta cev</t>
  </si>
  <si>
    <t>Mreza Armaturna</t>
  </si>
  <si>
    <t>Stopa PDV %</t>
  </si>
  <si>
    <t>Cev 60*60</t>
  </si>
  <si>
    <t/>
  </si>
  <si>
    <t xml:space="preserve">Cev 40*40 </t>
  </si>
  <si>
    <t>qqqqqqqqqqqqq</t>
  </si>
  <si>
    <t>wwwwww</t>
  </si>
  <si>
    <t>eeeeeeee</t>
  </si>
  <si>
    <t>asdf</t>
  </si>
  <si>
    <t>qwer</t>
  </si>
  <si>
    <t>zxcv</t>
  </si>
  <si>
    <t>fghj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</si>
</sst>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[$-F800]dddd\,\ mmmm\ dd\,\ yyyy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/mm/yyyy"/>
    <numFmt numFmtId="180" formatCode="#,##0.000\ _D_i_n_."/>
    <numFmt numFmtId="181" formatCode="#,##0\ _D_i_n_."/>
    <numFmt numFmtId="182" formatCode="d/m/yy;@"/>
    <numFmt numFmtId="183" formatCode="dd/mm/yyyy;@"/>
    <numFmt numFmtId="184" formatCode="[$-42B]d\ mmmm\,\ yyyy;@"/>
    <numFmt numFmtId="185" formatCode="[$-409]mmmm\ d\,\ yyyy;@"/>
    <numFmt numFmtId="186" formatCode="dd/\ mm/\ yy;@"/>
    <numFmt numFmtId="187" formatCode="[$-81A]dddd\,\ d/\ mmmm\ yyyy;@"/>
    <numFmt numFmtId="188" formatCode="[$-81A]dd/\ mmmm\ yyyy;@"/>
    <numFmt numFmtId="189" formatCode="000000000"/>
    <numFmt numFmtId="190" formatCode="#,##0.00\ &quot;Din.&quot;"/>
    <numFmt numFmtId="191" formatCode="#,##0.00\ _D_i_n_."/>
    <numFmt numFmtId="192" formatCode="\%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color indexed="21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189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81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181" fontId="3" fillId="2" borderId="0" xfId="0" applyNumberFormat="1" applyFont="1" applyFill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wrapText="1"/>
      <protection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6" fillId="2" borderId="1" xfId="0" applyNumberFormat="1" applyFont="1" applyFill="1" applyBorder="1" applyAlignment="1" applyProtection="1">
      <alignment horizontal="center" wrapText="1"/>
      <protection/>
    </xf>
    <xf numFmtId="2" fontId="6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  <xf numFmtId="0" fontId="7" fillId="2" borderId="4" xfId="0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/>
    </xf>
    <xf numFmtId="181" fontId="0" fillId="2" borderId="4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 horizontal="center"/>
    </xf>
    <xf numFmtId="180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81" fontId="0" fillId="4" borderId="0" xfId="0" applyNumberFormat="1" applyFill="1" applyAlignment="1">
      <alignment/>
    </xf>
    <xf numFmtId="180" fontId="0" fillId="4" borderId="0" xfId="0" applyNumberFormat="1" applyFill="1" applyAlignment="1">
      <alignment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4" fontId="0" fillId="2" borderId="5" xfId="0" applyNumberFormat="1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190" fontId="0" fillId="5" borderId="6" xfId="0" applyNumberFormat="1" applyFill="1" applyBorder="1" applyAlignment="1">
      <alignment horizontal="center" vertical="center" shrinkToFit="1"/>
    </xf>
    <xf numFmtId="190" fontId="0" fillId="2" borderId="6" xfId="0" applyNumberForma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right" vertical="center"/>
    </xf>
    <xf numFmtId="0" fontId="15" fillId="0" borderId="8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3" borderId="1" xfId="0" applyNumberFormat="1" applyFill="1" applyBorder="1" applyAlignment="1">
      <alignment/>
    </xf>
    <xf numFmtId="1" fontId="0" fillId="2" borderId="5" xfId="0" applyNumberFormat="1" applyFill="1" applyBorder="1" applyAlignment="1">
      <alignment horizontal="center" vertical="center" shrinkToFit="1"/>
    </xf>
    <xf numFmtId="191" fontId="6" fillId="2" borderId="1" xfId="0" applyNumberFormat="1" applyFont="1" applyFill="1" applyBorder="1" applyAlignment="1" applyProtection="1">
      <alignment horizontal="center" wrapText="1"/>
      <protection/>
    </xf>
    <xf numFmtId="191" fontId="6" fillId="2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81" fontId="0" fillId="6" borderId="0" xfId="0" applyNumberFormat="1" applyFill="1" applyAlignment="1">
      <alignment/>
    </xf>
    <xf numFmtId="180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181" fontId="0" fillId="7" borderId="0" xfId="0" applyNumberFormat="1" applyFill="1" applyAlignment="1">
      <alignment/>
    </xf>
    <xf numFmtId="180" fontId="0" fillId="7" borderId="0" xfId="0" applyNumberFormat="1" applyFill="1" applyAlignment="1">
      <alignment/>
    </xf>
    <xf numFmtId="191" fontId="6" fillId="2" borderId="9" xfId="0" applyNumberFormat="1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2" fontId="0" fillId="2" borderId="4" xfId="0" applyNumberForma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NumberForma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wrapText="1"/>
    </xf>
    <xf numFmtId="180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14" fontId="0" fillId="2" borderId="0" xfId="0" applyNumberFormat="1" applyFill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wrapText="1"/>
    </xf>
    <xf numFmtId="0" fontId="11" fillId="2" borderId="12" xfId="0" applyNumberFormat="1" applyFont="1" applyFill="1" applyBorder="1" applyAlignment="1">
      <alignment horizontal="center" wrapText="1"/>
    </xf>
    <xf numFmtId="2" fontId="6" fillId="2" borderId="13" xfId="0" applyNumberFormat="1" applyFont="1" applyFill="1" applyBorder="1" applyAlignment="1" applyProtection="1">
      <alignment horizontal="left" vertical="center"/>
      <protection locked="0"/>
    </xf>
    <xf numFmtId="2" fontId="6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11" fillId="2" borderId="1" xfId="0" applyNumberFormat="1" applyFont="1" applyFill="1" applyBorder="1" applyAlignment="1">
      <alignment horizontal="center" vertical="center" wrapText="1"/>
    </xf>
    <xf numFmtId="180" fontId="11" fillId="2" borderId="1" xfId="0" applyNumberFormat="1" applyFont="1" applyFill="1" applyBorder="1" applyAlignment="1">
      <alignment horizontal="center" wrapText="1"/>
    </xf>
    <xf numFmtId="181" fontId="11" fillId="2" borderId="1" xfId="0" applyNumberFormat="1" applyFont="1" applyFill="1" applyBorder="1" applyAlignment="1">
      <alignment horizontal="center" wrapText="1"/>
    </xf>
    <xf numFmtId="188" fontId="9" fillId="2" borderId="0" xfId="0" applyNumberFormat="1" applyFont="1" applyFill="1" applyBorder="1" applyAlignment="1" applyProtection="1">
      <alignment horizontal="center" vertical="center"/>
      <protection locked="0"/>
    </xf>
    <xf numFmtId="180" fontId="11" fillId="2" borderId="11" xfId="0" applyNumberFormat="1" applyFont="1" applyFill="1" applyBorder="1" applyAlignment="1">
      <alignment horizontal="center" vertical="center" wrapText="1"/>
    </xf>
    <xf numFmtId="180" fontId="11" fillId="2" borderId="12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14" fontId="0" fillId="5" borderId="5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shrinkToFit="1"/>
    </xf>
    <xf numFmtId="1" fontId="0" fillId="5" borderId="5" xfId="0" applyNumberForma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114300</xdr:rowOff>
    </xdr:from>
    <xdr:to>
      <xdr:col>3</xdr:col>
      <xdr:colOff>847725</xdr:colOff>
      <xdr:row>1</xdr:row>
      <xdr:rowOff>457200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" y="11430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104775</xdr:rowOff>
    </xdr:from>
    <xdr:to>
      <xdr:col>4</xdr:col>
      <xdr:colOff>95250</xdr:colOff>
      <xdr:row>1</xdr:row>
      <xdr:rowOff>447675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52675" y="104775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962025</xdr:colOff>
      <xdr:row>1</xdr:row>
      <xdr:rowOff>180975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190500</xdr:rowOff>
    </xdr:from>
    <xdr:to>
      <xdr:col>0</xdr:col>
      <xdr:colOff>962025</xdr:colOff>
      <xdr:row>1</xdr:row>
      <xdr:rowOff>495300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</xdr:row>
      <xdr:rowOff>228600</xdr:rowOff>
    </xdr:from>
    <xdr:to>
      <xdr:col>7</xdr:col>
      <xdr:colOff>114300</xdr:colOff>
      <xdr:row>1</xdr:row>
      <xdr:rowOff>523875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52850" y="3905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66675</xdr:rowOff>
    </xdr:from>
    <xdr:to>
      <xdr:col>7</xdr:col>
      <xdr:colOff>114300</xdr:colOff>
      <xdr:row>1</xdr:row>
      <xdr:rowOff>200025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52850" y="666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114300</xdr:rowOff>
    </xdr:from>
    <xdr:to>
      <xdr:col>8</xdr:col>
      <xdr:colOff>9525</xdr:colOff>
      <xdr:row>1</xdr:row>
      <xdr:rowOff>447675</xdr:rowOff>
    </xdr:to>
    <xdr:pic>
      <xdr:nvPicPr>
        <xdr:cNvPr id="7" name="Command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191125" y="11430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76200</xdr:rowOff>
    </xdr:from>
    <xdr:to>
      <xdr:col>8</xdr:col>
      <xdr:colOff>571500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76200"/>
          <a:ext cx="2257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14</xdr:row>
      <xdr:rowOff>152400</xdr:rowOff>
    </xdr:from>
    <xdr:to>
      <xdr:col>7</xdr:col>
      <xdr:colOff>447675</xdr:colOff>
      <xdr:row>18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419350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0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17.140625" style="1" customWidth="1"/>
    <col min="2" max="2" width="0.71875" style="28" customWidth="1"/>
    <col min="3" max="3" width="4.00390625" style="4" customWidth="1"/>
    <col min="4" max="4" width="30.8515625" style="5" customWidth="1"/>
    <col min="5" max="5" width="4.8515625" style="6" customWidth="1"/>
    <col min="6" max="6" width="5.28125" style="5" customWidth="1"/>
    <col min="7" max="7" width="10.8515625" style="7" customWidth="1"/>
    <col min="8" max="8" width="11.140625" style="7" customWidth="1"/>
    <col min="9" max="9" width="6.28125" style="5" customWidth="1"/>
    <col min="10" max="10" width="11.8515625" style="7" customWidth="1"/>
    <col min="11" max="11" width="14.7109375" style="7" customWidth="1"/>
    <col min="12" max="12" width="0.71875" style="28" customWidth="1"/>
    <col min="13" max="13" width="11.140625" style="1" customWidth="1"/>
    <col min="14" max="33" width="9.140625" style="1" customWidth="1"/>
  </cols>
  <sheetData>
    <row r="1" spans="1:16" ht="12.75">
      <c r="A1" s="61"/>
      <c r="B1" s="61"/>
      <c r="C1" s="62"/>
      <c r="D1" s="63"/>
      <c r="E1" s="64"/>
      <c r="F1" s="63"/>
      <c r="G1" s="65"/>
      <c r="H1" s="65"/>
      <c r="I1" s="63"/>
      <c r="J1" s="65"/>
      <c r="K1" s="65"/>
      <c r="L1" s="61"/>
      <c r="M1" s="61"/>
      <c r="N1" s="61"/>
      <c r="O1" s="61"/>
      <c r="P1" s="61"/>
    </row>
    <row r="2" spans="1:16" ht="50.25" customHeight="1">
      <c r="A2" s="61"/>
      <c r="B2" s="61"/>
      <c r="C2" s="62"/>
      <c r="D2" s="63"/>
      <c r="E2" s="64"/>
      <c r="F2" s="63"/>
      <c r="G2" s="65"/>
      <c r="H2" s="65"/>
      <c r="I2" s="63"/>
      <c r="J2" s="65"/>
      <c r="K2" s="65"/>
      <c r="L2" s="61"/>
      <c r="M2" s="61"/>
      <c r="N2" s="61"/>
      <c r="O2" s="61"/>
      <c r="P2" s="61"/>
    </row>
    <row r="3" spans="3:11" s="56" customFormat="1" ht="3" customHeight="1">
      <c r="C3" s="57"/>
      <c r="D3" s="58"/>
      <c r="E3" s="59"/>
      <c r="F3" s="58"/>
      <c r="G3" s="60"/>
      <c r="H3" s="60"/>
      <c r="I3" s="58"/>
      <c r="J3" s="60"/>
      <c r="K3" s="60"/>
    </row>
    <row r="4" spans="1:16" ht="12.75">
      <c r="A4" s="56"/>
      <c r="C4" s="8"/>
      <c r="M4" s="56"/>
      <c r="N4" s="56"/>
      <c r="O4" s="56"/>
      <c r="P4" s="56"/>
    </row>
    <row r="5" spans="1:16" ht="12.75">
      <c r="A5" s="56"/>
      <c r="C5" s="8"/>
      <c r="H5" s="9"/>
      <c r="M5" s="56"/>
      <c r="N5" s="56"/>
      <c r="O5" s="56"/>
      <c r="P5" s="56"/>
    </row>
    <row r="6" spans="1:16" ht="12.75">
      <c r="A6" s="56"/>
      <c r="C6" s="8"/>
      <c r="M6" s="56"/>
      <c r="N6" s="56"/>
      <c r="O6" s="56"/>
      <c r="P6" s="56"/>
    </row>
    <row r="7" spans="1:16" ht="12.75">
      <c r="A7" s="56"/>
      <c r="C7" s="8"/>
      <c r="M7" s="56"/>
      <c r="N7" s="56"/>
      <c r="O7" s="56"/>
      <c r="P7" s="56"/>
    </row>
    <row r="8" spans="1:16" ht="12.75">
      <c r="A8" s="56"/>
      <c r="C8" s="8"/>
      <c r="M8" s="56"/>
      <c r="N8" s="56"/>
      <c r="O8" s="56"/>
      <c r="P8" s="56"/>
    </row>
    <row r="9" spans="1:16" ht="12.75">
      <c r="A9" s="56"/>
      <c r="C9" s="8"/>
      <c r="M9" s="56"/>
      <c r="N9" s="56"/>
      <c r="O9" s="56"/>
      <c r="P9" s="56"/>
    </row>
    <row r="10" spans="1:16" ht="12.75">
      <c r="A10" s="56"/>
      <c r="C10" s="8"/>
      <c r="M10" s="56"/>
      <c r="N10" s="56"/>
      <c r="O10" s="56"/>
      <c r="P10" s="56"/>
    </row>
    <row r="11" spans="1:16" ht="12.75">
      <c r="A11" s="56"/>
      <c r="C11" s="8"/>
      <c r="M11" s="56"/>
      <c r="N11" s="56"/>
      <c r="O11" s="56"/>
      <c r="P11" s="56"/>
    </row>
    <row r="12" spans="1:16" ht="11.25" customHeight="1">
      <c r="A12" s="56"/>
      <c r="M12" s="56"/>
      <c r="N12" s="56"/>
      <c r="O12" s="56"/>
      <c r="P12" s="56"/>
    </row>
    <row r="13" spans="1:16" ht="13.5" thickBot="1">
      <c r="A13" s="56"/>
      <c r="G13" s="84" t="s">
        <v>37</v>
      </c>
      <c r="H13" s="85"/>
      <c r="I13" s="85"/>
      <c r="J13" s="85"/>
      <c r="K13" s="85"/>
      <c r="M13" s="56"/>
      <c r="N13" s="56"/>
      <c r="O13" s="56"/>
      <c r="P13" s="56"/>
    </row>
    <row r="14" spans="1:16" ht="12.75">
      <c r="A14" s="56"/>
      <c r="G14" s="9" t="s">
        <v>10</v>
      </c>
      <c r="M14" s="56"/>
      <c r="N14" s="56"/>
      <c r="O14" s="56"/>
      <c r="P14" s="56"/>
    </row>
    <row r="15" spans="1:16" ht="12.75">
      <c r="A15" s="56"/>
      <c r="M15" s="56"/>
      <c r="N15" s="56"/>
      <c r="O15" s="56"/>
      <c r="P15" s="56"/>
    </row>
    <row r="16" spans="1:16" ht="13.5" thickBot="1">
      <c r="A16" s="56"/>
      <c r="G16" s="92">
        <f>IF(ISERROR(INDEX(PIB,MATCH($G13,firme,0),1)),"",(INDEX(PIB,MATCH($G13,firme,0),1)))</f>
        <v>1245415185152</v>
      </c>
      <c r="H16" s="93"/>
      <c r="M16" s="56"/>
      <c r="N16" s="56"/>
      <c r="O16" s="56"/>
      <c r="P16" s="56"/>
    </row>
    <row r="17" spans="1:16" ht="12.75">
      <c r="A17" s="56"/>
      <c r="G17" s="9" t="s">
        <v>0</v>
      </c>
      <c r="M17" s="56"/>
      <c r="N17" s="56"/>
      <c r="O17" s="56"/>
      <c r="P17" s="56"/>
    </row>
    <row r="18" spans="1:16" ht="6.75" customHeight="1">
      <c r="A18" s="56"/>
      <c r="M18" s="56"/>
      <c r="N18" s="56"/>
      <c r="O18" s="56"/>
      <c r="P18" s="56"/>
    </row>
    <row r="19" spans="1:16" ht="18.75" thickBot="1">
      <c r="A19" s="56"/>
      <c r="F19" s="10" t="s">
        <v>2</v>
      </c>
      <c r="G19" s="11" t="s">
        <v>34</v>
      </c>
      <c r="M19" s="56"/>
      <c r="N19" s="56"/>
      <c r="O19" s="56"/>
      <c r="P19" s="56"/>
    </row>
    <row r="20" spans="1:16" ht="12.75">
      <c r="A20" s="56"/>
      <c r="M20" s="56"/>
      <c r="N20" s="56"/>
      <c r="O20" s="56"/>
      <c r="P20" s="56"/>
    </row>
    <row r="21" spans="1:16" ht="15">
      <c r="A21" s="56"/>
      <c r="E21" s="12" t="s">
        <v>1</v>
      </c>
      <c r="F21" s="89">
        <f ca="1">TODAY()</f>
        <v>39982</v>
      </c>
      <c r="G21" s="89"/>
      <c r="H21" s="89"/>
      <c r="M21" s="56"/>
      <c r="N21" s="56"/>
      <c r="O21" s="56"/>
      <c r="P21" s="56"/>
    </row>
    <row r="22" spans="1:16" ht="6.75" customHeight="1">
      <c r="A22" s="56"/>
      <c r="M22" s="56"/>
      <c r="N22" s="56"/>
      <c r="O22" s="56"/>
      <c r="P22" s="56"/>
    </row>
    <row r="23" spans="1:16" ht="14.25" customHeight="1">
      <c r="A23" s="56"/>
      <c r="C23" s="80" t="s">
        <v>18</v>
      </c>
      <c r="D23" s="75" t="s">
        <v>3</v>
      </c>
      <c r="E23" s="88" t="s">
        <v>4</v>
      </c>
      <c r="F23" s="86" t="s">
        <v>5</v>
      </c>
      <c r="G23" s="87" t="s">
        <v>6</v>
      </c>
      <c r="H23" s="87" t="s">
        <v>7</v>
      </c>
      <c r="I23" s="73" t="s">
        <v>32</v>
      </c>
      <c r="J23" s="74" t="s">
        <v>8</v>
      </c>
      <c r="K23" s="90" t="s">
        <v>9</v>
      </c>
      <c r="M23" s="56"/>
      <c r="N23" s="56"/>
      <c r="O23" s="56"/>
      <c r="P23" s="56"/>
    </row>
    <row r="24" spans="1:16" ht="12.75">
      <c r="A24" s="56"/>
      <c r="C24" s="81"/>
      <c r="D24" s="75"/>
      <c r="E24" s="88"/>
      <c r="F24" s="86"/>
      <c r="G24" s="87"/>
      <c r="H24" s="87"/>
      <c r="I24" s="73"/>
      <c r="J24" s="74"/>
      <c r="K24" s="91"/>
      <c r="M24" s="56"/>
      <c r="N24" s="56"/>
      <c r="O24" s="56"/>
      <c r="P24" s="56"/>
    </row>
    <row r="25" spans="1:16" ht="12.75">
      <c r="A25" s="56"/>
      <c r="C25" s="13">
        <f>IF(D25&gt;0,1,"")</f>
        <v>1</v>
      </c>
      <c r="D25" s="14" t="s">
        <v>31</v>
      </c>
      <c r="E25" s="15" t="str">
        <f aca="true" t="shared" si="0" ref="E25:E36">IF(ISERROR(INDEX(mera,MATCH($D25,naziv,0),1)),"",(INDEX(mera,MATCH($D25,naziv,0),1)))</f>
        <v>m2</v>
      </c>
      <c r="F25" s="16"/>
      <c r="G25" s="53">
        <f aca="true" t="shared" si="1" ref="G25:G36">IF(ISERROR(INDEX(cena,MATCH($D25,naziv,0),1)),"",(INDEX(cena,MATCH($D25,naziv,0),1)))</f>
        <v>100</v>
      </c>
      <c r="H25" s="53">
        <f>IF(F25&lt;&gt;"",ROUND(F25*G25,2),"")</f>
      </c>
      <c r="I25" s="55">
        <f aca="true" t="shared" si="2" ref="I25:I36">IF(ISERROR(INDEX(PDV,MATCH($D25,naziv,0),1)),"",(INDEX(PDV,MATCH($D25,naziv,0),1)))</f>
        <v>8</v>
      </c>
      <c r="J25" s="54">
        <f>IF(H25&lt;&gt;"",ROUND(H25*I25/100,2),"")</f>
      </c>
      <c r="K25" s="54">
        <f>IF(H25&lt;&gt;"",ROUND(H25+J25,2),"")</f>
      </c>
      <c r="M25" s="56"/>
      <c r="N25" s="56"/>
      <c r="O25" s="56"/>
      <c r="P25" s="56"/>
    </row>
    <row r="26" spans="1:16" ht="12.75">
      <c r="A26" s="56"/>
      <c r="C26" s="13">
        <f>IF(D26&gt;0,2,"")</f>
      </c>
      <c r="D26" s="16"/>
      <c r="E26" s="15">
        <f t="shared" si="0"/>
      </c>
      <c r="F26" s="16"/>
      <c r="G26" s="53">
        <f t="shared" si="1"/>
      </c>
      <c r="H26" s="54">
        <f aca="true" t="shared" si="3" ref="H26:H36">IF(F26&lt;&gt;"",ROUND(F26*G26,2),"")</f>
      </c>
      <c r="I26" s="55">
        <f t="shared" si="2"/>
      </c>
      <c r="J26" s="54">
        <f aca="true" t="shared" si="4" ref="J26:J36">IF(H26&lt;&gt;"",ROUND(H26*I26/100,2),"")</f>
      </c>
      <c r="K26" s="54">
        <f aca="true" t="shared" si="5" ref="K26:K36">IF(H26&lt;&gt;"",ROUND(H26+J26,2),"")</f>
      </c>
      <c r="M26" s="56"/>
      <c r="N26" s="56"/>
      <c r="O26" s="56"/>
      <c r="P26" s="56"/>
    </row>
    <row r="27" spans="1:16" ht="12.75">
      <c r="A27" s="56"/>
      <c r="C27" s="13">
        <f>IF(D27&gt;0,3,"")</f>
      </c>
      <c r="D27" s="16"/>
      <c r="E27" s="15">
        <f t="shared" si="0"/>
      </c>
      <c r="F27" s="16"/>
      <c r="G27" s="53">
        <f t="shared" si="1"/>
      </c>
      <c r="H27" s="54">
        <f t="shared" si="3"/>
      </c>
      <c r="I27" s="55">
        <f t="shared" si="2"/>
      </c>
      <c r="J27" s="54">
        <f t="shared" si="4"/>
      </c>
      <c r="K27" s="54">
        <f t="shared" si="5"/>
      </c>
      <c r="M27" s="56"/>
      <c r="N27" s="56"/>
      <c r="O27" s="56"/>
      <c r="P27" s="56"/>
    </row>
    <row r="28" spans="1:16" ht="12.75">
      <c r="A28" s="56"/>
      <c r="C28" s="13">
        <f>IF(D28&gt;0,4,"")</f>
      </c>
      <c r="D28" s="16"/>
      <c r="E28" s="15">
        <f t="shared" si="0"/>
      </c>
      <c r="F28" s="16"/>
      <c r="G28" s="53">
        <f t="shared" si="1"/>
      </c>
      <c r="H28" s="54">
        <f t="shared" si="3"/>
      </c>
      <c r="I28" s="55">
        <f t="shared" si="2"/>
      </c>
      <c r="J28" s="54">
        <f t="shared" si="4"/>
      </c>
      <c r="K28" s="54">
        <f t="shared" si="5"/>
      </c>
      <c r="M28" s="56"/>
      <c r="N28" s="56"/>
      <c r="O28" s="56"/>
      <c r="P28" s="56"/>
    </row>
    <row r="29" spans="1:16" ht="12.75">
      <c r="A29" s="56"/>
      <c r="C29" s="13">
        <f>IF(D29&gt;0,5,"")</f>
      </c>
      <c r="D29" s="16"/>
      <c r="E29" s="15">
        <f t="shared" si="0"/>
      </c>
      <c r="F29" s="16"/>
      <c r="G29" s="53">
        <f t="shared" si="1"/>
      </c>
      <c r="H29" s="54">
        <f t="shared" si="3"/>
      </c>
      <c r="I29" s="55">
        <f t="shared" si="2"/>
      </c>
      <c r="J29" s="54">
        <f t="shared" si="4"/>
      </c>
      <c r="K29" s="54">
        <f t="shared" si="5"/>
      </c>
      <c r="M29" s="56"/>
      <c r="N29" s="56"/>
      <c r="O29" s="56"/>
      <c r="P29" s="56"/>
    </row>
    <row r="30" spans="1:16" ht="12.75">
      <c r="A30" s="56"/>
      <c r="C30" s="13">
        <f>IF(D30&gt;0,6,"")</f>
      </c>
      <c r="D30" s="16"/>
      <c r="E30" s="15">
        <f t="shared" si="0"/>
      </c>
      <c r="F30" s="16"/>
      <c r="G30" s="53">
        <f t="shared" si="1"/>
      </c>
      <c r="H30" s="54">
        <f t="shared" si="3"/>
      </c>
      <c r="I30" s="55">
        <f t="shared" si="2"/>
      </c>
      <c r="J30" s="54">
        <f t="shared" si="4"/>
      </c>
      <c r="K30" s="54">
        <f t="shared" si="5"/>
      </c>
      <c r="M30" s="56"/>
      <c r="N30" s="56"/>
      <c r="O30" s="56"/>
      <c r="P30" s="56"/>
    </row>
    <row r="31" spans="1:16" ht="12.75">
      <c r="A31" s="56"/>
      <c r="C31" s="13">
        <f>IF(D31&gt;0,7,"")</f>
      </c>
      <c r="D31" s="16"/>
      <c r="E31" s="15">
        <f t="shared" si="0"/>
      </c>
      <c r="F31" s="16"/>
      <c r="G31" s="53">
        <f t="shared" si="1"/>
      </c>
      <c r="H31" s="54">
        <f t="shared" si="3"/>
      </c>
      <c r="I31" s="55">
        <f t="shared" si="2"/>
      </c>
      <c r="J31" s="54">
        <f t="shared" si="4"/>
      </c>
      <c r="K31" s="54">
        <f t="shared" si="5"/>
      </c>
      <c r="M31" s="56"/>
      <c r="N31" s="56"/>
      <c r="O31" s="56"/>
      <c r="P31" s="56"/>
    </row>
    <row r="32" spans="1:16" ht="12.75">
      <c r="A32" s="56"/>
      <c r="C32" s="13">
        <f>IF(D32&gt;0,8,"")</f>
      </c>
      <c r="D32" s="16"/>
      <c r="E32" s="15">
        <f t="shared" si="0"/>
      </c>
      <c r="F32" s="16"/>
      <c r="G32" s="53">
        <f t="shared" si="1"/>
      </c>
      <c r="H32" s="54">
        <f t="shared" si="3"/>
      </c>
      <c r="I32" s="55">
        <f t="shared" si="2"/>
      </c>
      <c r="J32" s="54">
        <f t="shared" si="4"/>
      </c>
      <c r="K32" s="54">
        <f t="shared" si="5"/>
      </c>
      <c r="M32" s="56"/>
      <c r="N32" s="56"/>
      <c r="O32" s="56"/>
      <c r="P32" s="56"/>
    </row>
    <row r="33" spans="1:16" ht="12.75">
      <c r="A33" s="56"/>
      <c r="C33" s="13">
        <f>IF(D33&gt;0,9,"")</f>
      </c>
      <c r="D33" s="16"/>
      <c r="E33" s="15">
        <f t="shared" si="0"/>
      </c>
      <c r="F33" s="16"/>
      <c r="G33" s="53">
        <f t="shared" si="1"/>
      </c>
      <c r="H33" s="54">
        <f t="shared" si="3"/>
      </c>
      <c r="I33" s="55">
        <f t="shared" si="2"/>
      </c>
      <c r="J33" s="54">
        <f t="shared" si="4"/>
      </c>
      <c r="K33" s="54">
        <f t="shared" si="5"/>
      </c>
      <c r="M33" s="56"/>
      <c r="N33" s="56"/>
      <c r="O33" s="56"/>
      <c r="P33" s="56"/>
    </row>
    <row r="34" spans="1:16" ht="12.75">
      <c r="A34" s="56"/>
      <c r="C34" s="13">
        <f>IF(D34&gt;0,10,"")</f>
      </c>
      <c r="D34" s="16"/>
      <c r="E34" s="15">
        <f t="shared" si="0"/>
      </c>
      <c r="F34" s="16"/>
      <c r="G34" s="53">
        <f t="shared" si="1"/>
      </c>
      <c r="H34" s="54">
        <f t="shared" si="3"/>
      </c>
      <c r="I34" s="55">
        <f t="shared" si="2"/>
      </c>
      <c r="J34" s="54">
        <f t="shared" si="4"/>
      </c>
      <c r="K34" s="54">
        <f t="shared" si="5"/>
      </c>
      <c r="M34" s="56"/>
      <c r="N34" s="56"/>
      <c r="O34" s="56"/>
      <c r="P34" s="56"/>
    </row>
    <row r="35" spans="1:16" ht="12.75">
      <c r="A35" s="56"/>
      <c r="C35" s="13">
        <f>IF(D35&gt;0,11,"")</f>
      </c>
      <c r="D35" s="16"/>
      <c r="E35" s="15">
        <f t="shared" si="0"/>
      </c>
      <c r="F35" s="16"/>
      <c r="G35" s="53">
        <f t="shared" si="1"/>
      </c>
      <c r="H35" s="54">
        <f t="shared" si="3"/>
      </c>
      <c r="I35" s="55">
        <f t="shared" si="2"/>
      </c>
      <c r="J35" s="54">
        <f t="shared" si="4"/>
      </c>
      <c r="K35" s="54">
        <f t="shared" si="5"/>
      </c>
      <c r="M35" s="56"/>
      <c r="N35" s="56"/>
      <c r="O35" s="56"/>
      <c r="P35" s="56"/>
    </row>
    <row r="36" spans="1:16" ht="12.75">
      <c r="A36" s="56"/>
      <c r="C36" s="13">
        <f>IF(D36&gt;0,12,"")</f>
      </c>
      <c r="D36" s="16"/>
      <c r="E36" s="15">
        <f t="shared" si="0"/>
      </c>
      <c r="F36" s="16"/>
      <c r="G36" s="53">
        <f t="shared" si="1"/>
      </c>
      <c r="H36" s="54">
        <f t="shared" si="3"/>
      </c>
      <c r="I36" s="55">
        <f t="shared" si="2"/>
      </c>
      <c r="J36" s="54">
        <f t="shared" si="4"/>
      </c>
      <c r="K36" s="54">
        <f t="shared" si="5"/>
      </c>
      <c r="M36" s="56"/>
      <c r="N36" s="56"/>
      <c r="O36" s="56"/>
      <c r="P36" s="56"/>
    </row>
    <row r="37" spans="1:16" ht="13.5" customHeight="1">
      <c r="A37" s="56"/>
      <c r="C37" s="82" t="s">
        <v>17</v>
      </c>
      <c r="D37" s="83"/>
      <c r="E37" s="83"/>
      <c r="F37" s="83"/>
      <c r="G37" s="83"/>
      <c r="H37" s="83"/>
      <c r="I37" s="83"/>
      <c r="J37" s="66">
        <f>SUM(J25:J36)</f>
        <v>0</v>
      </c>
      <c r="K37" s="66">
        <f>SUM(K25:K36)</f>
        <v>0</v>
      </c>
      <c r="M37" s="56"/>
      <c r="N37" s="56"/>
      <c r="O37" s="56"/>
      <c r="P37" s="56"/>
    </row>
    <row r="38" spans="1:16" ht="6" customHeight="1">
      <c r="A38" s="56"/>
      <c r="M38" s="56"/>
      <c r="N38" s="56"/>
      <c r="O38" s="56"/>
      <c r="P38" s="56"/>
    </row>
    <row r="39" spans="1:16" ht="15.75">
      <c r="A39" s="56"/>
      <c r="C39" s="17" t="s">
        <v>15</v>
      </c>
      <c r="D39" s="18"/>
      <c r="E39" s="18"/>
      <c r="F39" s="19"/>
      <c r="G39" s="18"/>
      <c r="H39" s="18"/>
      <c r="I39" s="18"/>
      <c r="J39" s="18"/>
      <c r="K39" s="18"/>
      <c r="M39" s="56"/>
      <c r="N39" s="56"/>
      <c r="O39" s="56"/>
      <c r="P39" s="56"/>
    </row>
    <row r="40" spans="1:16" ht="15.75">
      <c r="A40" s="56"/>
      <c r="C40" s="20" t="s">
        <v>11</v>
      </c>
      <c r="D40" s="21"/>
      <c r="E40" s="22"/>
      <c r="F40" s="70"/>
      <c r="G40" s="71"/>
      <c r="H40" s="71"/>
      <c r="I40" s="71"/>
      <c r="J40" s="71"/>
      <c r="K40" s="71"/>
      <c r="M40" s="56"/>
      <c r="N40" s="56"/>
      <c r="O40" s="56"/>
      <c r="P40" s="56"/>
    </row>
    <row r="41" spans="1:16" ht="12.75">
      <c r="A41" s="56"/>
      <c r="M41" s="56"/>
      <c r="N41" s="56"/>
      <c r="O41" s="56"/>
      <c r="P41" s="56"/>
    </row>
    <row r="42" spans="1:16" ht="12.75">
      <c r="A42" s="56"/>
      <c r="M42" s="56"/>
      <c r="N42" s="56"/>
      <c r="O42" s="56"/>
      <c r="P42" s="56"/>
    </row>
    <row r="43" spans="1:16" ht="12" customHeight="1">
      <c r="A43" s="56"/>
      <c r="D43" s="23"/>
      <c r="J43" s="24"/>
      <c r="K43" s="24"/>
      <c r="M43" s="56"/>
      <c r="N43" s="56"/>
      <c r="O43" s="56"/>
      <c r="P43" s="56"/>
    </row>
    <row r="44" spans="1:16" ht="12.75">
      <c r="A44" s="56"/>
      <c r="D44" s="25" t="s">
        <v>13</v>
      </c>
      <c r="G44" s="7" t="s">
        <v>14</v>
      </c>
      <c r="J44" s="72"/>
      <c r="K44" s="72"/>
      <c r="M44" s="56"/>
      <c r="N44" s="56"/>
      <c r="O44" s="56"/>
      <c r="P44" s="56"/>
    </row>
    <row r="45" spans="1:16" ht="12.75">
      <c r="A45" s="56"/>
      <c r="D45" s="25"/>
      <c r="J45" s="26"/>
      <c r="K45" s="26"/>
      <c r="M45" s="56"/>
      <c r="N45" s="56"/>
      <c r="O45" s="56"/>
      <c r="P45" s="56"/>
    </row>
    <row r="46" spans="1:16" ht="12.75">
      <c r="A46" s="56"/>
      <c r="D46" s="76" t="s">
        <v>41</v>
      </c>
      <c r="E46" s="78">
        <f>F21</f>
        <v>39982</v>
      </c>
      <c r="F46" s="78"/>
      <c r="G46" s="78"/>
      <c r="M46" s="56"/>
      <c r="N46" s="56"/>
      <c r="O46" s="56"/>
      <c r="P46" s="56"/>
    </row>
    <row r="47" spans="1:16" ht="5.25" customHeight="1">
      <c r="A47" s="56"/>
      <c r="D47" s="77"/>
      <c r="E47" s="79"/>
      <c r="F47" s="79"/>
      <c r="G47" s="79"/>
      <c r="M47" s="56"/>
      <c r="N47" s="56"/>
      <c r="O47" s="56"/>
      <c r="P47" s="56"/>
    </row>
    <row r="48" spans="1:16" ht="15.75">
      <c r="A48" s="56"/>
      <c r="D48" s="27" t="s">
        <v>12</v>
      </c>
      <c r="M48" s="56"/>
      <c r="N48" s="56"/>
      <c r="O48" s="56"/>
      <c r="P48" s="56"/>
    </row>
    <row r="49" spans="1:16" ht="12.75">
      <c r="A49" s="56"/>
      <c r="M49" s="56"/>
      <c r="N49" s="56"/>
      <c r="O49" s="56"/>
      <c r="P49" s="56"/>
    </row>
    <row r="50" spans="1:16" ht="12.75">
      <c r="A50" s="56"/>
      <c r="M50" s="56"/>
      <c r="N50" s="56"/>
      <c r="O50" s="56"/>
      <c r="P50" s="56"/>
    </row>
    <row r="51" spans="1:16" ht="12.75">
      <c r="A51" s="56"/>
      <c r="C51" s="67" t="s">
        <v>16</v>
      </c>
      <c r="D51" s="68"/>
      <c r="E51" s="68"/>
      <c r="F51" s="68"/>
      <c r="G51" s="68"/>
      <c r="H51" s="68"/>
      <c r="I51" s="68"/>
      <c r="J51" s="68"/>
      <c r="K51" s="68"/>
      <c r="M51" s="56"/>
      <c r="N51" s="56"/>
      <c r="O51" s="56"/>
      <c r="P51" s="56"/>
    </row>
    <row r="52" spans="1:16" ht="12.75" customHeight="1">
      <c r="A52" s="56"/>
      <c r="C52" s="69"/>
      <c r="D52" s="69"/>
      <c r="E52" s="69"/>
      <c r="F52" s="69"/>
      <c r="G52" s="69"/>
      <c r="H52" s="69"/>
      <c r="I52" s="69"/>
      <c r="J52" s="69"/>
      <c r="K52" s="69"/>
      <c r="M52" s="56"/>
      <c r="N52" s="56"/>
      <c r="O52" s="56"/>
      <c r="P52" s="56"/>
    </row>
    <row r="53" spans="1:16" ht="15" customHeight="1">
      <c r="A53" s="56"/>
      <c r="C53" s="69"/>
      <c r="D53" s="69"/>
      <c r="E53" s="69"/>
      <c r="F53" s="69"/>
      <c r="G53" s="69"/>
      <c r="H53" s="69"/>
      <c r="I53" s="69"/>
      <c r="J53" s="69"/>
      <c r="K53" s="69"/>
      <c r="M53" s="56"/>
      <c r="N53" s="56"/>
      <c r="O53" s="56"/>
      <c r="P53" s="56"/>
    </row>
    <row r="54" spans="1:16" ht="3.75" customHeight="1">
      <c r="A54" s="56"/>
      <c r="M54" s="56"/>
      <c r="N54" s="56"/>
      <c r="O54" s="56"/>
      <c r="P54" s="56"/>
    </row>
    <row r="55" spans="1:16" ht="9" customHeight="1" hidden="1">
      <c r="A55" s="56"/>
      <c r="M55" s="56"/>
      <c r="N55" s="56"/>
      <c r="O55" s="56"/>
      <c r="P55" s="56"/>
    </row>
    <row r="56" spans="1:16" ht="90.75" customHeight="1" hidden="1">
      <c r="A56" s="56"/>
      <c r="M56" s="56"/>
      <c r="N56" s="56"/>
      <c r="O56" s="56"/>
      <c r="P56" s="56"/>
    </row>
    <row r="57" spans="1:16" ht="12.75">
      <c r="A57" s="56"/>
      <c r="M57" s="56"/>
      <c r="N57" s="56"/>
      <c r="O57" s="56"/>
      <c r="P57" s="56"/>
    </row>
    <row r="58" spans="1:16" ht="12.75">
      <c r="A58" s="56"/>
      <c r="M58" s="56"/>
      <c r="N58" s="56"/>
      <c r="O58" s="56"/>
      <c r="P58" s="56"/>
    </row>
    <row r="59" spans="1:16" ht="12.75">
      <c r="A59" s="56"/>
      <c r="M59" s="56"/>
      <c r="N59" s="56"/>
      <c r="O59" s="56"/>
      <c r="P59" s="56"/>
    </row>
    <row r="60" spans="1:26" s="28" customFormat="1" ht="5.25" customHeight="1">
      <c r="A60" s="56"/>
      <c r="C60" s="29"/>
      <c r="D60" s="30"/>
      <c r="E60" s="31"/>
      <c r="F60" s="30"/>
      <c r="G60" s="32"/>
      <c r="H60" s="32"/>
      <c r="I60" s="30"/>
      <c r="J60" s="32"/>
      <c r="K60" s="32"/>
      <c r="M60" s="56"/>
      <c r="N60" s="56"/>
      <c r="O60" s="56"/>
      <c r="P60" s="5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16" ht="12.75">
      <c r="A61" s="56"/>
      <c r="B61" s="56"/>
      <c r="C61" s="57"/>
      <c r="D61" s="58"/>
      <c r="E61" s="59"/>
      <c r="F61" s="58"/>
      <c r="G61" s="60"/>
      <c r="H61" s="60"/>
      <c r="I61" s="58"/>
      <c r="J61" s="60"/>
      <c r="K61" s="60"/>
      <c r="L61" s="56"/>
      <c r="M61" s="56"/>
      <c r="N61" s="56"/>
      <c r="O61" s="56"/>
      <c r="P61" s="56"/>
    </row>
    <row r="62" spans="1:16" ht="12.75">
      <c r="A62" s="56"/>
      <c r="B62" s="56"/>
      <c r="C62" s="57"/>
      <c r="D62" s="58"/>
      <c r="E62" s="59"/>
      <c r="F62" s="58"/>
      <c r="G62" s="60"/>
      <c r="H62" s="60"/>
      <c r="I62" s="58"/>
      <c r="J62" s="60"/>
      <c r="K62" s="60"/>
      <c r="L62" s="56"/>
      <c r="M62" s="56"/>
      <c r="N62" s="56"/>
      <c r="O62" s="56"/>
      <c r="P62" s="56"/>
    </row>
    <row r="63" spans="1:16" ht="12.75">
      <c r="A63" s="56"/>
      <c r="B63" s="56"/>
      <c r="C63" s="57"/>
      <c r="D63" s="58"/>
      <c r="E63" s="59"/>
      <c r="F63" s="58"/>
      <c r="G63" s="60"/>
      <c r="H63" s="60"/>
      <c r="I63" s="58"/>
      <c r="J63" s="60"/>
      <c r="K63" s="60"/>
      <c r="L63" s="56"/>
      <c r="M63" s="56"/>
      <c r="N63" s="56"/>
      <c r="O63" s="56"/>
      <c r="P63" s="56"/>
    </row>
    <row r="64" spans="1:16" ht="12.75">
      <c r="A64" s="56"/>
      <c r="B64" s="56"/>
      <c r="C64" s="57"/>
      <c r="D64" s="58"/>
      <c r="E64" s="59"/>
      <c r="F64" s="58"/>
      <c r="G64" s="60"/>
      <c r="H64" s="60"/>
      <c r="I64" s="58"/>
      <c r="J64" s="60"/>
      <c r="K64" s="60"/>
      <c r="L64" s="56"/>
      <c r="M64" s="56"/>
      <c r="N64" s="56"/>
      <c r="O64" s="56"/>
      <c r="P64" s="56"/>
    </row>
    <row r="65" spans="1:16" ht="12.75">
      <c r="A65" s="56"/>
      <c r="B65" s="56"/>
      <c r="C65" s="57"/>
      <c r="D65" s="58"/>
      <c r="E65" s="59"/>
      <c r="F65" s="58"/>
      <c r="G65" s="60"/>
      <c r="H65" s="60"/>
      <c r="I65" s="58"/>
      <c r="J65" s="60"/>
      <c r="K65" s="60"/>
      <c r="L65" s="56"/>
      <c r="M65" s="56"/>
      <c r="N65" s="56"/>
      <c r="O65" s="56"/>
      <c r="P65" s="56"/>
    </row>
    <row r="66" spans="1:16" ht="12.75">
      <c r="A66" s="56"/>
      <c r="B66" s="56"/>
      <c r="C66" s="57"/>
      <c r="D66" s="58"/>
      <c r="E66" s="59"/>
      <c r="F66" s="58"/>
      <c r="G66" s="60"/>
      <c r="H66" s="60"/>
      <c r="I66" s="58"/>
      <c r="J66" s="60"/>
      <c r="K66" s="60"/>
      <c r="L66" s="56"/>
      <c r="M66" s="56"/>
      <c r="N66" s="56"/>
      <c r="O66" s="56"/>
      <c r="P66" s="56"/>
    </row>
    <row r="67" spans="1:16" ht="12.75">
      <c r="A67" s="56"/>
      <c r="B67" s="56"/>
      <c r="C67" s="57"/>
      <c r="D67" s="58"/>
      <c r="E67" s="59"/>
      <c r="F67" s="58"/>
      <c r="G67" s="60"/>
      <c r="H67" s="60"/>
      <c r="I67" s="58"/>
      <c r="J67" s="60"/>
      <c r="K67" s="60"/>
      <c r="L67" s="56"/>
      <c r="M67" s="56"/>
      <c r="N67" s="56"/>
      <c r="O67" s="56"/>
      <c r="P67" s="56"/>
    </row>
    <row r="68" spans="1:16" ht="12.75">
      <c r="A68" s="56"/>
      <c r="B68" s="56"/>
      <c r="C68" s="57"/>
      <c r="D68" s="58"/>
      <c r="E68" s="59"/>
      <c r="F68" s="58"/>
      <c r="G68" s="60"/>
      <c r="H68" s="60"/>
      <c r="I68" s="58"/>
      <c r="J68" s="60"/>
      <c r="K68" s="60"/>
      <c r="L68" s="56"/>
      <c r="M68" s="56"/>
      <c r="N68" s="56"/>
      <c r="O68" s="56"/>
      <c r="P68" s="56"/>
    </row>
    <row r="69" spans="1:16" ht="12.75">
      <c r="A69" s="56"/>
      <c r="B69" s="56"/>
      <c r="C69" s="57"/>
      <c r="D69" s="58"/>
      <c r="E69" s="59"/>
      <c r="F69" s="58"/>
      <c r="G69" s="60"/>
      <c r="H69" s="60"/>
      <c r="I69" s="58"/>
      <c r="J69" s="60"/>
      <c r="K69" s="60"/>
      <c r="L69" s="56"/>
      <c r="M69" s="56"/>
      <c r="N69" s="56"/>
      <c r="O69" s="56"/>
      <c r="P69" s="56"/>
    </row>
    <row r="70" spans="1:16" ht="12.75">
      <c r="A70" s="56"/>
      <c r="B70" s="56"/>
      <c r="C70" s="57"/>
      <c r="D70" s="58"/>
      <c r="E70" s="59"/>
      <c r="F70" s="58"/>
      <c r="G70" s="60"/>
      <c r="H70" s="60"/>
      <c r="I70" s="58"/>
      <c r="J70" s="60"/>
      <c r="K70" s="60"/>
      <c r="L70" s="56"/>
      <c r="M70" s="56"/>
      <c r="N70" s="56"/>
      <c r="O70" s="56"/>
      <c r="P70" s="56"/>
    </row>
    <row r="71" spans="2:12" ht="12.75">
      <c r="B71" s="1"/>
      <c r="L71" s="1"/>
    </row>
    <row r="72" spans="2:12" ht="12.75">
      <c r="B72" s="1"/>
      <c r="L72" s="1"/>
    </row>
    <row r="73" spans="2:12" ht="12.75">
      <c r="B73" s="1"/>
      <c r="L73" s="1"/>
    </row>
    <row r="74" spans="2:12" ht="12.75">
      <c r="B74" s="1"/>
      <c r="L74" s="1"/>
    </row>
    <row r="75" spans="2:12" ht="12.75">
      <c r="B75" s="1"/>
      <c r="L75" s="1"/>
    </row>
    <row r="76" spans="2:12" ht="12.75">
      <c r="B76" s="1"/>
      <c r="L76" s="1"/>
    </row>
    <row r="77" spans="2:12" ht="12.75">
      <c r="B77" s="1"/>
      <c r="L77" s="1"/>
    </row>
    <row r="78" spans="2:12" ht="12.75">
      <c r="B78" s="1"/>
      <c r="L78" s="1"/>
    </row>
    <row r="79" spans="2:12" ht="12.75">
      <c r="B79" s="1"/>
      <c r="L79" s="1"/>
    </row>
    <row r="80" spans="2:12" ht="12.75">
      <c r="B80" s="1"/>
      <c r="L80" s="1"/>
    </row>
    <row r="81" spans="3:11" s="1" customFormat="1" ht="12.75">
      <c r="C81" s="4"/>
      <c r="D81" s="5"/>
      <c r="E81" s="6"/>
      <c r="F81" s="5"/>
      <c r="G81" s="7"/>
      <c r="H81" s="7"/>
      <c r="I81" s="5"/>
      <c r="J81" s="7"/>
      <c r="K81" s="7"/>
    </row>
    <row r="82" spans="3:11" s="1" customFormat="1" ht="12.75">
      <c r="C82" s="4"/>
      <c r="D82" s="5"/>
      <c r="E82" s="6"/>
      <c r="F82" s="5"/>
      <c r="G82" s="7"/>
      <c r="H82" s="7"/>
      <c r="I82" s="5"/>
      <c r="J82" s="7"/>
      <c r="K82" s="7"/>
    </row>
    <row r="83" spans="3:11" s="1" customFormat="1" ht="12.75">
      <c r="C83" s="4"/>
      <c r="D83" s="5"/>
      <c r="E83" s="6"/>
      <c r="F83" s="5"/>
      <c r="G83" s="7"/>
      <c r="H83" s="7"/>
      <c r="I83" s="5"/>
      <c r="J83" s="7"/>
      <c r="K83" s="7"/>
    </row>
    <row r="84" spans="3:11" s="1" customFormat="1" ht="12.75">
      <c r="C84" s="4"/>
      <c r="D84" s="5"/>
      <c r="E84" s="6"/>
      <c r="F84" s="5"/>
      <c r="G84" s="7"/>
      <c r="H84" s="7"/>
      <c r="I84" s="5"/>
      <c r="J84" s="7"/>
      <c r="K84" s="7"/>
    </row>
    <row r="85" spans="3:11" s="1" customFormat="1" ht="12.75">
      <c r="C85" s="4"/>
      <c r="D85" s="5"/>
      <c r="E85" s="6"/>
      <c r="F85" s="5"/>
      <c r="G85" s="7"/>
      <c r="H85" s="7"/>
      <c r="I85" s="5"/>
      <c r="J85" s="7"/>
      <c r="K85" s="7"/>
    </row>
    <row r="86" spans="3:11" s="1" customFormat="1" ht="12.75">
      <c r="C86" s="4"/>
      <c r="D86" s="5"/>
      <c r="E86" s="6"/>
      <c r="F86" s="5"/>
      <c r="G86" s="7"/>
      <c r="H86" s="7"/>
      <c r="I86" s="5"/>
      <c r="J86" s="7"/>
      <c r="K86" s="7"/>
    </row>
    <row r="87" spans="3:11" s="1" customFormat="1" ht="12.75">
      <c r="C87" s="4"/>
      <c r="D87" s="5"/>
      <c r="E87" s="6"/>
      <c r="F87" s="5"/>
      <c r="G87" s="7"/>
      <c r="H87" s="7"/>
      <c r="I87" s="5"/>
      <c r="J87" s="7"/>
      <c r="K87" s="7"/>
    </row>
    <row r="88" spans="3:11" s="1" customFormat="1" ht="12.75">
      <c r="C88" s="4"/>
      <c r="D88" s="5"/>
      <c r="E88" s="6"/>
      <c r="F88" s="5"/>
      <c r="G88" s="7"/>
      <c r="H88" s="7"/>
      <c r="I88" s="5"/>
      <c r="J88" s="7"/>
      <c r="K88" s="7"/>
    </row>
    <row r="89" spans="3:11" s="1" customFormat="1" ht="12.75">
      <c r="C89" s="4"/>
      <c r="D89" s="5"/>
      <c r="E89" s="6"/>
      <c r="F89" s="5"/>
      <c r="G89" s="7"/>
      <c r="H89" s="7"/>
      <c r="I89" s="5"/>
      <c r="J89" s="7"/>
      <c r="K89" s="7"/>
    </row>
    <row r="90" spans="3:11" s="1" customFormat="1" ht="12.75">
      <c r="C90" s="4"/>
      <c r="D90" s="5"/>
      <c r="E90" s="6"/>
      <c r="F90" s="5"/>
      <c r="G90" s="7"/>
      <c r="H90" s="7"/>
      <c r="I90" s="5"/>
      <c r="J90" s="7"/>
      <c r="K90" s="7"/>
    </row>
  </sheetData>
  <sheetProtection password="CF7A" sheet="1" objects="1" scenarios="1" selectLockedCells="1"/>
  <mergeCells count="18">
    <mergeCell ref="G13:K13"/>
    <mergeCell ref="F23:F24"/>
    <mergeCell ref="G23:G24"/>
    <mergeCell ref="E23:E24"/>
    <mergeCell ref="F21:H21"/>
    <mergeCell ref="K23:K24"/>
    <mergeCell ref="G16:H16"/>
    <mergeCell ref="H23:H24"/>
    <mergeCell ref="C51:K53"/>
    <mergeCell ref="F40:K40"/>
    <mergeCell ref="J44:K44"/>
    <mergeCell ref="I23:I24"/>
    <mergeCell ref="J23:J24"/>
    <mergeCell ref="D23:D24"/>
    <mergeCell ref="D46:D47"/>
    <mergeCell ref="E46:G47"/>
    <mergeCell ref="C23:C24"/>
    <mergeCell ref="C37:I37"/>
  </mergeCells>
  <conditionalFormatting sqref="G13:K13 D46">
    <cfRule type="expression" priority="1" dxfId="0" stopIfTrue="1">
      <formula>D13=""</formula>
    </cfRule>
  </conditionalFormatting>
  <conditionalFormatting sqref="G19">
    <cfRule type="expression" priority="2" dxfId="1" stopIfTrue="1">
      <formula>G19=""</formula>
    </cfRule>
  </conditionalFormatting>
  <conditionalFormatting sqref="G16:H16">
    <cfRule type="expression" priority="3" dxfId="0" stopIfTrue="1">
      <formula>G16=""</formula>
    </cfRule>
  </conditionalFormatting>
  <dataValidations count="4">
    <dataValidation errorStyle="warning" allowBlank="1" showInputMessage="1" promptTitle="Farewell Statement" prompt="Enter any parting message for your customers (company slogan, mission statement, etc.) If you do not want a parting message, use Edit|Clear|Contents to remove the existing text." errorTitle="Farewell Statement" sqref="C51:K53"/>
    <dataValidation type="list" allowBlank="1" showInputMessage="1" showErrorMessage="1" sqref="D25:D36">
      <formula1>naziv</formula1>
    </dataValidation>
    <dataValidation type="list" allowBlank="1" showInputMessage="1" showErrorMessage="1" sqref="D46">
      <formula1>mesto</formula1>
    </dataValidation>
    <dataValidation type="list" allowBlank="1" showErrorMessage="1" sqref="G13:K13">
      <formula1>firme</formula1>
    </dataValidation>
  </dataValidations>
  <printOptions/>
  <pageMargins left="0.37" right="0.22" top="0.49" bottom="0.45" header="0.32" footer="0.32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0"/>
  <sheetViews>
    <sheetView workbookViewId="0" topLeftCell="A1">
      <selection activeCell="A4" sqref="A4"/>
    </sheetView>
  </sheetViews>
  <sheetFormatPr defaultColWidth="9.140625" defaultRowHeight="12.75"/>
  <cols>
    <col min="1" max="1" width="17.7109375" style="39" customWidth="1"/>
    <col min="2" max="2" width="46.7109375" style="40" bestFit="1" customWidth="1"/>
    <col min="3" max="3" width="17.28125" style="41" customWidth="1"/>
    <col min="4" max="16384" width="9.140625" style="42" customWidth="1"/>
  </cols>
  <sheetData>
    <row r="1" spans="1:5" ht="20.25">
      <c r="A1" s="39">
        <v>90001</v>
      </c>
      <c r="B1" s="40" t="s">
        <v>29</v>
      </c>
      <c r="C1" s="41">
        <v>1524</v>
      </c>
      <c r="D1" s="42">
        <v>18</v>
      </c>
      <c r="E1" s="42" t="s">
        <v>28</v>
      </c>
    </row>
    <row r="2" spans="1:5" ht="20.25">
      <c r="A2" s="39">
        <v>90002</v>
      </c>
      <c r="B2" s="40" t="s">
        <v>30</v>
      </c>
      <c r="C2" s="41">
        <v>2500</v>
      </c>
      <c r="D2" s="42">
        <v>18</v>
      </c>
      <c r="E2" s="42" t="s">
        <v>28</v>
      </c>
    </row>
    <row r="3" spans="1:5" ht="20.25">
      <c r="A3" s="39">
        <v>90003</v>
      </c>
      <c r="B3" s="40" t="s">
        <v>31</v>
      </c>
      <c r="C3" s="41">
        <v>100</v>
      </c>
      <c r="D3" s="42">
        <v>8</v>
      </c>
      <c r="E3" s="42" t="s">
        <v>27</v>
      </c>
    </row>
    <row r="4" spans="2:5" ht="20.25">
      <c r="B4" s="40" t="s">
        <v>33</v>
      </c>
      <c r="C4" s="41">
        <v>2500</v>
      </c>
      <c r="D4" s="42">
        <v>18</v>
      </c>
      <c r="E4" s="42" t="s">
        <v>28</v>
      </c>
    </row>
    <row r="5" spans="1:5" ht="20.25">
      <c r="A5" s="39">
        <v>90004</v>
      </c>
      <c r="B5" s="40" t="s">
        <v>35</v>
      </c>
      <c r="C5" s="41">
        <v>580</v>
      </c>
      <c r="D5" s="42">
        <v>18</v>
      </c>
      <c r="E5" s="42" t="s">
        <v>28</v>
      </c>
    </row>
    <row r="107" spans="1:3" s="46" customFormat="1" ht="20.25">
      <c r="A107" s="43"/>
      <c r="B107" s="44"/>
      <c r="C107" s="45"/>
    </row>
    <row r="108" spans="1:2" s="46" customFormat="1" ht="20.25">
      <c r="A108" s="43"/>
      <c r="B108" s="44"/>
    </row>
    <row r="109" spans="1:3" s="46" customFormat="1" ht="20.25">
      <c r="A109" s="43"/>
      <c r="B109" s="44"/>
      <c r="C109" s="45"/>
    </row>
    <row r="110" spans="1:3" s="46" customFormat="1" ht="20.25">
      <c r="A110" s="43"/>
      <c r="B110" s="44"/>
      <c r="C110" s="45"/>
    </row>
    <row r="111" spans="1:3" s="46" customFormat="1" ht="20.25">
      <c r="A111" s="43"/>
      <c r="B111" s="44"/>
      <c r="C111" s="45"/>
    </row>
    <row r="112" spans="1:3" s="46" customFormat="1" ht="20.25">
      <c r="A112" s="43"/>
      <c r="B112" s="44"/>
      <c r="C112" s="45"/>
    </row>
    <row r="113" spans="1:3" s="46" customFormat="1" ht="20.25">
      <c r="A113" s="43"/>
      <c r="B113" s="44"/>
      <c r="C113" s="45"/>
    </row>
    <row r="114" spans="1:3" s="46" customFormat="1" ht="20.25">
      <c r="A114" s="43"/>
      <c r="B114" s="44"/>
      <c r="C114" s="45"/>
    </row>
    <row r="115" spans="1:3" s="46" customFormat="1" ht="20.25">
      <c r="A115" s="43"/>
      <c r="B115" s="44"/>
      <c r="C115" s="45"/>
    </row>
    <row r="116" spans="1:3" s="46" customFormat="1" ht="20.25">
      <c r="A116" s="43"/>
      <c r="B116" s="44"/>
      <c r="C116" s="45"/>
    </row>
    <row r="117" spans="1:3" s="46" customFormat="1" ht="20.25">
      <c r="A117" s="43"/>
      <c r="B117" s="44"/>
      <c r="C117" s="45"/>
    </row>
    <row r="118" spans="1:3" s="46" customFormat="1" ht="20.25">
      <c r="A118" s="43"/>
      <c r="B118" s="44"/>
      <c r="C118" s="45"/>
    </row>
    <row r="119" spans="1:3" s="46" customFormat="1" ht="20.25">
      <c r="A119" s="43"/>
      <c r="B119" s="44"/>
      <c r="C119" s="45"/>
    </row>
    <row r="120" spans="1:3" s="46" customFormat="1" ht="20.25">
      <c r="A120" s="43"/>
      <c r="B120" s="44"/>
      <c r="C120" s="45"/>
    </row>
    <row r="121" spans="1:3" s="46" customFormat="1" ht="20.25">
      <c r="A121" s="43"/>
      <c r="B121" s="44"/>
      <c r="C121" s="45"/>
    </row>
    <row r="122" spans="1:3" s="46" customFormat="1" ht="20.25">
      <c r="A122" s="43"/>
      <c r="B122" s="44"/>
      <c r="C122" s="45"/>
    </row>
    <row r="123" spans="1:3" s="46" customFormat="1" ht="20.25">
      <c r="A123" s="43"/>
      <c r="B123" s="44"/>
      <c r="C123" s="45"/>
    </row>
    <row r="124" spans="1:3" s="46" customFormat="1" ht="20.25">
      <c r="A124" s="43"/>
      <c r="B124" s="44"/>
      <c r="C124" s="45"/>
    </row>
    <row r="125" spans="1:3" s="46" customFormat="1" ht="20.25">
      <c r="A125" s="43"/>
      <c r="B125" s="44"/>
      <c r="C125" s="45"/>
    </row>
    <row r="126" spans="1:4" s="46" customFormat="1" ht="20.25">
      <c r="A126" s="47"/>
      <c r="B126" s="48"/>
      <c r="C126" s="49"/>
      <c r="D126" s="42"/>
    </row>
    <row r="127" spans="1:3" ht="20.25">
      <c r="A127" s="47"/>
      <c r="B127" s="48"/>
      <c r="C127" s="49"/>
    </row>
    <row r="128" spans="1:3" ht="20.25">
      <c r="A128" s="47"/>
      <c r="B128" s="48"/>
      <c r="C128" s="49"/>
    </row>
    <row r="129" spans="1:3" ht="20.25">
      <c r="A129" s="47"/>
      <c r="B129" s="48"/>
      <c r="C129" s="49"/>
    </row>
    <row r="130" spans="1:3" ht="20.25">
      <c r="A130" s="47"/>
      <c r="B130" s="48"/>
      <c r="C130" s="49"/>
    </row>
    <row r="131" spans="1:3" ht="20.25">
      <c r="A131" s="47"/>
      <c r="B131" s="48"/>
      <c r="C131" s="49"/>
    </row>
    <row r="132" spans="1:3" ht="20.25">
      <c r="A132" s="47"/>
      <c r="B132" s="48"/>
      <c r="C132" s="49"/>
    </row>
    <row r="133" spans="1:3" ht="20.25">
      <c r="A133" s="47"/>
      <c r="B133" s="48"/>
      <c r="C133" s="49"/>
    </row>
    <row r="134" spans="1:3" ht="20.25">
      <c r="A134" s="47"/>
      <c r="B134" s="48"/>
      <c r="C134" s="49"/>
    </row>
    <row r="135" spans="1:3" ht="20.25">
      <c r="A135" s="47"/>
      <c r="B135" s="48"/>
      <c r="C135" s="49"/>
    </row>
    <row r="136" spans="1:3" ht="20.25">
      <c r="A136" s="47"/>
      <c r="B136" s="48"/>
      <c r="C136" s="49"/>
    </row>
    <row r="137" spans="1:3" ht="20.25">
      <c r="A137" s="47"/>
      <c r="B137" s="48"/>
      <c r="C137" s="49"/>
    </row>
    <row r="138" spans="1:3" ht="20.25">
      <c r="A138" s="47"/>
      <c r="B138" s="48"/>
      <c r="C138" s="49"/>
    </row>
    <row r="139" spans="1:3" ht="20.25">
      <c r="A139" s="47"/>
      <c r="B139" s="48"/>
      <c r="C139" s="49"/>
    </row>
    <row r="140" spans="1:3" ht="20.25">
      <c r="A140" s="47"/>
      <c r="B140" s="48"/>
      <c r="C140" s="49"/>
    </row>
    <row r="141" spans="1:3" ht="20.25">
      <c r="A141" s="47"/>
      <c r="B141" s="48"/>
      <c r="C141" s="49"/>
    </row>
    <row r="142" spans="1:3" ht="20.25">
      <c r="A142" s="47"/>
      <c r="B142" s="48"/>
      <c r="C142" s="49"/>
    </row>
    <row r="143" spans="1:3" ht="20.25">
      <c r="A143" s="47"/>
      <c r="B143" s="48"/>
      <c r="C143" s="49"/>
    </row>
    <row r="144" spans="1:3" ht="20.25">
      <c r="A144" s="47"/>
      <c r="B144" s="48"/>
      <c r="C144" s="49"/>
    </row>
    <row r="145" spans="1:3" ht="20.25">
      <c r="A145" s="47"/>
      <c r="B145" s="48"/>
      <c r="C145" s="49"/>
    </row>
    <row r="146" spans="1:3" ht="20.25">
      <c r="A146" s="47"/>
      <c r="B146" s="48"/>
      <c r="C146" s="49"/>
    </row>
    <row r="147" spans="1:3" ht="20.25">
      <c r="A147" s="47"/>
      <c r="B147" s="48"/>
      <c r="C147" s="49"/>
    </row>
    <row r="148" spans="1:3" ht="20.25">
      <c r="A148" s="47"/>
      <c r="B148" s="48"/>
      <c r="C148" s="49"/>
    </row>
    <row r="149" spans="1:3" ht="20.25">
      <c r="A149" s="47"/>
      <c r="B149" s="48"/>
      <c r="C149" s="49"/>
    </row>
    <row r="150" spans="1:3" ht="20.25">
      <c r="A150" s="47"/>
      <c r="B150" s="48"/>
      <c r="C150" s="49"/>
    </row>
    <row r="151" spans="1:3" ht="20.25">
      <c r="A151" s="47"/>
      <c r="B151" s="48"/>
      <c r="C151" s="49"/>
    </row>
    <row r="152" spans="1:3" ht="20.25">
      <c r="A152" s="47"/>
      <c r="B152" s="48"/>
      <c r="C152" s="49"/>
    </row>
    <row r="153" spans="1:3" ht="20.25">
      <c r="A153" s="47"/>
      <c r="B153" s="48"/>
      <c r="C153" s="49"/>
    </row>
    <row r="154" spans="1:3" ht="20.25">
      <c r="A154" s="47"/>
      <c r="B154" s="48"/>
      <c r="C154" s="49"/>
    </row>
    <row r="155" spans="1:3" ht="20.25">
      <c r="A155" s="47"/>
      <c r="B155" s="48"/>
      <c r="C155" s="49"/>
    </row>
    <row r="156" spans="1:3" ht="20.25">
      <c r="A156" s="47"/>
      <c r="B156" s="48"/>
      <c r="C156" s="49"/>
    </row>
    <row r="157" spans="1:3" ht="20.25">
      <c r="A157" s="47"/>
      <c r="B157" s="48"/>
      <c r="C157" s="49"/>
    </row>
    <row r="158" spans="1:3" ht="20.25">
      <c r="A158" s="47"/>
      <c r="B158" s="48"/>
      <c r="C158" s="49"/>
    </row>
    <row r="159" spans="1:3" ht="20.25">
      <c r="A159" s="47"/>
      <c r="B159" s="48"/>
      <c r="C159" s="49"/>
    </row>
    <row r="160" spans="1:3" ht="20.25">
      <c r="A160" s="47"/>
      <c r="B160" s="48"/>
      <c r="C160" s="49"/>
    </row>
    <row r="161" spans="1:3" ht="20.25">
      <c r="A161" s="47"/>
      <c r="B161" s="48"/>
      <c r="C161" s="49"/>
    </row>
    <row r="162" spans="1:3" ht="20.25">
      <c r="A162" s="47"/>
      <c r="B162" s="48"/>
      <c r="C162" s="49"/>
    </row>
    <row r="163" spans="1:3" ht="20.25">
      <c r="A163" s="47"/>
      <c r="B163" s="48"/>
      <c r="C163" s="49"/>
    </row>
    <row r="164" spans="1:3" ht="20.25">
      <c r="A164" s="47"/>
      <c r="B164" s="48"/>
      <c r="C164" s="49"/>
    </row>
    <row r="165" spans="1:3" ht="20.25">
      <c r="A165" s="47"/>
      <c r="B165" s="48"/>
      <c r="C165" s="49"/>
    </row>
    <row r="166" spans="1:3" ht="20.25">
      <c r="A166" s="47"/>
      <c r="B166" s="48"/>
      <c r="C166" s="49"/>
    </row>
    <row r="167" spans="1:3" ht="20.25">
      <c r="A167" s="47"/>
      <c r="B167" s="48"/>
      <c r="C167" s="49"/>
    </row>
    <row r="168" spans="1:3" ht="20.25">
      <c r="A168" s="47"/>
      <c r="B168" s="48"/>
      <c r="C168" s="49"/>
    </row>
    <row r="169" spans="1:3" ht="20.25">
      <c r="A169" s="47"/>
      <c r="B169" s="48"/>
      <c r="C169" s="49"/>
    </row>
    <row r="170" spans="1:3" ht="20.25">
      <c r="A170" s="47"/>
      <c r="B170" s="48"/>
      <c r="C170" s="49"/>
    </row>
    <row r="171" spans="1:3" ht="20.25">
      <c r="A171" s="47"/>
      <c r="B171" s="48"/>
      <c r="C171" s="49"/>
    </row>
    <row r="172" spans="1:3" ht="20.25">
      <c r="A172" s="47"/>
      <c r="B172" s="48"/>
      <c r="C172" s="49"/>
    </row>
    <row r="173" spans="1:3" ht="20.25">
      <c r="A173" s="47"/>
      <c r="B173" s="48"/>
      <c r="C173" s="49"/>
    </row>
    <row r="174" spans="1:3" ht="20.25">
      <c r="A174" s="47"/>
      <c r="B174" s="48"/>
      <c r="C174" s="49"/>
    </row>
    <row r="175" spans="1:3" ht="20.25">
      <c r="A175" s="47"/>
      <c r="B175" s="48"/>
      <c r="C175" s="49"/>
    </row>
    <row r="176" spans="1:3" ht="20.25">
      <c r="A176" s="47"/>
      <c r="B176" s="48"/>
      <c r="C176" s="49"/>
    </row>
    <row r="177" spans="1:3" ht="20.25">
      <c r="A177" s="47"/>
      <c r="B177" s="48"/>
      <c r="C177" s="49"/>
    </row>
    <row r="178" spans="1:3" ht="20.25">
      <c r="A178" s="47"/>
      <c r="B178" s="48"/>
      <c r="C178" s="49"/>
    </row>
    <row r="179" spans="1:3" ht="20.25">
      <c r="A179" s="47"/>
      <c r="B179" s="48"/>
      <c r="C179" s="49"/>
    </row>
    <row r="180" spans="1:3" ht="20.25">
      <c r="A180" s="47"/>
      <c r="B180" s="48"/>
      <c r="C180" s="49"/>
    </row>
    <row r="181" spans="1:3" ht="20.25">
      <c r="A181" s="47"/>
      <c r="B181" s="48"/>
      <c r="C181" s="49"/>
    </row>
    <row r="182" spans="1:3" ht="20.25">
      <c r="A182" s="47"/>
      <c r="B182" s="48"/>
      <c r="C182" s="49"/>
    </row>
    <row r="183" spans="1:3" ht="20.25">
      <c r="A183" s="47"/>
      <c r="B183" s="48"/>
      <c r="C183" s="49"/>
    </row>
    <row r="184" spans="1:3" ht="20.25">
      <c r="A184" s="47"/>
      <c r="B184" s="48"/>
      <c r="C184" s="49"/>
    </row>
    <row r="185" spans="1:3" ht="20.25">
      <c r="A185" s="47"/>
      <c r="B185" s="48"/>
      <c r="C185" s="49"/>
    </row>
    <row r="186" spans="1:3" ht="20.25">
      <c r="A186" s="47"/>
      <c r="B186" s="48"/>
      <c r="C186" s="49"/>
    </row>
    <row r="187" spans="1:3" ht="20.25">
      <c r="A187" s="47"/>
      <c r="B187" s="48"/>
      <c r="C187" s="49"/>
    </row>
    <row r="188" spans="1:3" ht="20.25">
      <c r="A188" s="47"/>
      <c r="B188" s="48"/>
      <c r="C188" s="49"/>
    </row>
    <row r="189" spans="1:3" ht="20.25">
      <c r="A189" s="47"/>
      <c r="B189" s="48"/>
      <c r="C189" s="49"/>
    </row>
    <row r="190" spans="1:3" ht="20.25">
      <c r="A190" s="47"/>
      <c r="B190" s="48"/>
      <c r="C190" s="49"/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C22"/>
  <sheetViews>
    <sheetView workbookViewId="0" topLeftCell="A1">
      <selection activeCell="B6" sqref="B6"/>
    </sheetView>
  </sheetViews>
  <sheetFormatPr defaultColWidth="9.140625" defaultRowHeight="12.75"/>
  <cols>
    <col min="2" max="2" width="40.28125" style="0" customWidth="1"/>
    <col min="3" max="3" width="14.140625" style="50" bestFit="1" customWidth="1"/>
  </cols>
  <sheetData>
    <row r="1" ht="12.75">
      <c r="B1" t="s">
        <v>19</v>
      </c>
    </row>
    <row r="3" ht="12.75"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15" ht="12.75"/>
    <row r="16" spans="2:3" ht="12.75">
      <c r="B16" s="2" t="s">
        <v>20</v>
      </c>
      <c r="C16" s="51"/>
    </row>
    <row r="17" spans="2:3" ht="12.75">
      <c r="B17" s="2" t="s">
        <v>21</v>
      </c>
      <c r="C17" s="51" t="s">
        <v>22</v>
      </c>
    </row>
    <row r="18" spans="2:3" ht="12.75">
      <c r="B18" s="3" t="s">
        <v>36</v>
      </c>
      <c r="C18" s="50">
        <v>1231231231231</v>
      </c>
    </row>
    <row r="19" spans="2:3" ht="12.75">
      <c r="B19" s="3" t="s">
        <v>37</v>
      </c>
      <c r="C19" s="50">
        <v>1245415185152</v>
      </c>
    </row>
    <row r="20" spans="2:3" ht="12.75">
      <c r="B20" s="3" t="s">
        <v>38</v>
      </c>
      <c r="C20" s="50">
        <v>1471475841</v>
      </c>
    </row>
    <row r="21" ht="12.75">
      <c r="B21" s="3"/>
    </row>
    <row r="22" ht="12.75">
      <c r="B22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"/>
  <sheetViews>
    <sheetView workbookViewId="0" topLeftCell="A1">
      <pane ySplit="2" topLeftCell="BM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2.140625" style="34" customWidth="1"/>
    <col min="2" max="2" width="28.00390625" style="33" customWidth="1"/>
    <col min="3" max="3" width="2.7109375" style="34" customWidth="1"/>
    <col min="4" max="4" width="16.140625" style="52" customWidth="1"/>
    <col min="5" max="5" width="10.57421875" style="33" hidden="1" customWidth="1"/>
    <col min="6" max="6" width="14.421875" style="35" customWidth="1"/>
    <col min="7" max="7" width="22.28125" style="38" customWidth="1"/>
    <col min="8" max="16384" width="10.57421875" style="33" customWidth="1"/>
  </cols>
  <sheetData>
    <row r="1" spans="1:7" ht="12.75">
      <c r="A1" s="95" t="s">
        <v>23</v>
      </c>
      <c r="B1" s="97" t="s">
        <v>24</v>
      </c>
      <c r="C1" s="95"/>
      <c r="D1" s="96" t="s">
        <v>22</v>
      </c>
      <c r="E1" s="36"/>
      <c r="F1" s="94" t="s">
        <v>26</v>
      </c>
      <c r="G1" s="37"/>
    </row>
    <row r="2" spans="1:7" ht="12.75">
      <c r="A2" s="95"/>
      <c r="B2" s="97"/>
      <c r="C2" s="95"/>
      <c r="D2" s="96"/>
      <c r="E2" s="36"/>
      <c r="F2" s="94"/>
      <c r="G2" s="37" t="s">
        <v>25</v>
      </c>
    </row>
  </sheetData>
  <sheetProtection selectLockedCells="1"/>
  <mergeCells count="4">
    <mergeCell ref="F1:F2"/>
    <mergeCell ref="A1:A2"/>
    <mergeCell ref="D1:D2"/>
    <mergeCell ref="B1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Goran Malic</cp:lastModifiedBy>
  <cp:lastPrinted>2009-03-11T03:55:03Z</cp:lastPrinted>
  <dcterms:created xsi:type="dcterms:W3CDTF">2005-03-28T12:04:14Z</dcterms:created>
  <dcterms:modified xsi:type="dcterms:W3CDTF">2009-06-18T09:10:15Z</dcterms:modified>
  <cp:category/>
  <cp:version/>
  <cp:contentType/>
  <cp:contentStatus/>
</cp:coreProperties>
</file>