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tabRatio="818" activeTab="0"/>
  </bookViews>
  <sheets>
    <sheet name="IZLAZ FIN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<sst xmlns="http://schemas.openxmlformats.org/spreadsheetml/2006/main" count="701" uniqueCount="42">
  <si>
    <t xml:space="preserve">LOGO FIRME </t>
  </si>
  <si>
    <t>Kupac:</t>
  </si>
  <si>
    <t>kupac 1</t>
  </si>
  <si>
    <t>Adresa:</t>
  </si>
  <si>
    <t>pib:</t>
  </si>
  <si>
    <t>RAČUN-OTPREMNICA BR:</t>
  </si>
  <si>
    <t>015-08</t>
  </si>
  <si>
    <t>U Ž I C E</t>
  </si>
  <si>
    <t>redni</t>
  </si>
  <si>
    <t>naziv</t>
  </si>
  <si>
    <t>jedinica</t>
  </si>
  <si>
    <t>PDV</t>
  </si>
  <si>
    <t>broj</t>
  </si>
  <si>
    <t>artikla</t>
  </si>
  <si>
    <t>količina</t>
  </si>
  <si>
    <t>mere</t>
  </si>
  <si>
    <t>cena</t>
  </si>
  <si>
    <t>rabat</t>
  </si>
  <si>
    <t>iznos</t>
  </si>
  <si>
    <t>artikal 1</t>
  </si>
  <si>
    <t>kg</t>
  </si>
  <si>
    <t>PDV osnovica</t>
  </si>
  <si>
    <t>PDV  iznos</t>
  </si>
  <si>
    <t>Za uplatu:</t>
  </si>
  <si>
    <t>po otpremnici broj:</t>
  </si>
  <si>
    <t>od:</t>
  </si>
  <si>
    <t>plaćanje u roku od</t>
  </si>
  <si>
    <t>dana od dana prijema robe.</t>
  </si>
  <si>
    <t>datum prometa dobara:</t>
  </si>
  <si>
    <t xml:space="preserve">  fakturisao</t>
  </si>
  <si>
    <t xml:space="preserve">                   </t>
  </si>
  <si>
    <t xml:space="preserve">   robu primio</t>
  </si>
  <si>
    <t>br.lk.</t>
  </si>
  <si>
    <t>m.p.</t>
  </si>
  <si>
    <t>valuta plaćanja:</t>
  </si>
  <si>
    <t>prilikom uplate pozovite se na broj:</t>
  </si>
  <si>
    <t>za zakasnele uplate zaračunavamo zateznu kamatu od 0,2% dnevno</t>
  </si>
  <si>
    <t>reklamacije se primaju u roku od 7 (sedam) dana od dana prijema robe</t>
  </si>
  <si>
    <t>artikal2</t>
  </si>
  <si>
    <t>osnovica</t>
  </si>
  <si>
    <t>ukupno</t>
  </si>
  <si>
    <t>RN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</si>
</sst>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  <numFmt numFmtId="165" formatCode="dd\.mm\.yyyy;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3"/>
      <name val="Arial"/>
      <family val="2"/>
    </font>
    <font>
      <b/>
      <sz val="18"/>
      <color indexed="8"/>
      <name val="Calibri"/>
      <family val="2"/>
    </font>
    <font>
      <b/>
      <sz val="16"/>
      <name val="Arial"/>
      <family val="2"/>
    </font>
    <font>
      <b/>
      <sz val="8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10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Alignment="1">
      <alignment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49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6" fontId="11" fillId="0" borderId="0" xfId="0" applyNumberFormat="1" applyFont="1" applyFill="1" applyBorder="1" applyAlignment="1">
      <alignment/>
    </xf>
    <xf numFmtId="16" fontId="11" fillId="0" borderId="1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165" fontId="11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1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" fontId="0" fillId="0" borderId="11" xfId="0" applyNumberFormat="1" applyBorder="1" applyAlignment="1">
      <alignment horizontal="center"/>
    </xf>
    <xf numFmtId="0" fontId="11" fillId="0" borderId="0" xfId="0" applyFont="1" applyAlignment="1">
      <alignment horizontal="right"/>
    </xf>
    <xf numFmtId="165" fontId="0" fillId="0" borderId="11" xfId="0" applyNumberFormat="1" applyBorder="1" applyAlignment="1">
      <alignment/>
    </xf>
    <xf numFmtId="1" fontId="11" fillId="0" borderId="20" xfId="0" applyNumberFormat="1" applyFont="1" applyBorder="1" applyAlignment="1">
      <alignment horizontal="center"/>
    </xf>
    <xf numFmtId="165" fontId="0" fillId="0" borderId="20" xfId="0" applyNumberFormat="1" applyBorder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5" fontId="9" fillId="0" borderId="11" xfId="0" applyNumberFormat="1" applyFont="1" applyBorder="1" applyAlignment="1">
      <alignment/>
    </xf>
    <xf numFmtId="16" fontId="7" fillId="0" borderId="11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2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9.140625" style="1" customWidth="1"/>
    <col min="2" max="2" width="9.140625" style="44" customWidth="1"/>
    <col min="3" max="16" width="7.57421875" style="0" customWidth="1"/>
  </cols>
  <sheetData>
    <row r="2" spans="1:256" s="2" customFormat="1" ht="15">
      <c r="A2" s="1"/>
      <c r="B2" s="7" t="s">
        <v>41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2">
        <v>58</v>
      </c>
      <c r="BI2" s="2">
        <v>59</v>
      </c>
      <c r="BJ2" s="2">
        <v>60</v>
      </c>
      <c r="BK2" s="2">
        <v>61</v>
      </c>
      <c r="BL2" s="2">
        <v>62</v>
      </c>
      <c r="BM2" s="2">
        <v>63</v>
      </c>
      <c r="BN2" s="2">
        <v>64</v>
      </c>
      <c r="BO2" s="2">
        <v>65</v>
      </c>
      <c r="BP2" s="2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2">
        <v>77</v>
      </c>
      <c r="CB2" s="2">
        <v>78</v>
      </c>
      <c r="CC2" s="2">
        <v>79</v>
      </c>
      <c r="CD2" s="2">
        <v>80</v>
      </c>
      <c r="CE2" s="2">
        <v>81</v>
      </c>
      <c r="CF2" s="2">
        <v>82</v>
      </c>
      <c r="CG2" s="2">
        <v>83</v>
      </c>
      <c r="CH2" s="2">
        <v>84</v>
      </c>
      <c r="CI2" s="2">
        <v>85</v>
      </c>
      <c r="CJ2" s="2">
        <v>86</v>
      </c>
      <c r="CK2" s="2">
        <v>87</v>
      </c>
      <c r="CL2" s="2">
        <v>88</v>
      </c>
      <c r="CM2" s="2">
        <v>89</v>
      </c>
      <c r="CN2" s="2">
        <v>90</v>
      </c>
      <c r="CO2" s="2">
        <v>91</v>
      </c>
      <c r="CP2" s="2">
        <v>92</v>
      </c>
      <c r="CQ2" s="2">
        <v>93</v>
      </c>
      <c r="CR2" s="2">
        <v>94</v>
      </c>
      <c r="CS2" s="2">
        <v>95</v>
      </c>
      <c r="CT2" s="2">
        <v>96</v>
      </c>
      <c r="CU2" s="2">
        <v>97</v>
      </c>
      <c r="CV2" s="2">
        <v>98</v>
      </c>
      <c r="CW2" s="2">
        <v>99</v>
      </c>
      <c r="CX2" s="2">
        <v>100</v>
      </c>
      <c r="CY2" s="2">
        <v>101</v>
      </c>
      <c r="CZ2" s="2">
        <v>102</v>
      </c>
      <c r="DA2" s="2">
        <v>103</v>
      </c>
      <c r="DB2" s="2">
        <v>104</v>
      </c>
      <c r="DC2" s="2">
        <v>105</v>
      </c>
      <c r="DD2" s="2">
        <v>106</v>
      </c>
      <c r="DE2" s="2">
        <v>107</v>
      </c>
      <c r="DF2" s="2">
        <v>108</v>
      </c>
      <c r="DG2" s="2">
        <v>109</v>
      </c>
      <c r="DH2" s="2">
        <v>110</v>
      </c>
      <c r="DI2" s="2">
        <v>111</v>
      </c>
      <c r="DJ2" s="2">
        <v>112</v>
      </c>
      <c r="DK2" s="2">
        <v>113</v>
      </c>
      <c r="DL2" s="2">
        <v>114</v>
      </c>
      <c r="DM2" s="2">
        <v>115</v>
      </c>
      <c r="DN2" s="2">
        <v>116</v>
      </c>
      <c r="DO2" s="2">
        <v>117</v>
      </c>
      <c r="DP2" s="2">
        <v>118</v>
      </c>
      <c r="DQ2" s="2">
        <v>119</v>
      </c>
      <c r="DR2" s="2">
        <v>120</v>
      </c>
      <c r="DS2" s="2">
        <v>121</v>
      </c>
      <c r="DT2" s="2">
        <v>122</v>
      </c>
      <c r="DU2" s="2">
        <v>123</v>
      </c>
      <c r="DV2" s="2">
        <v>124</v>
      </c>
      <c r="DW2" s="2">
        <v>125</v>
      </c>
      <c r="DX2" s="2">
        <v>126</v>
      </c>
      <c r="DY2" s="2">
        <v>127</v>
      </c>
      <c r="DZ2" s="2">
        <v>128</v>
      </c>
      <c r="EA2" s="2">
        <v>129</v>
      </c>
      <c r="EB2" s="2">
        <v>130</v>
      </c>
      <c r="EC2" s="2">
        <v>131</v>
      </c>
      <c r="ED2" s="2">
        <v>132</v>
      </c>
      <c r="EE2" s="2">
        <v>133</v>
      </c>
      <c r="EF2" s="2">
        <v>134</v>
      </c>
      <c r="EG2" s="2">
        <v>135</v>
      </c>
      <c r="EH2" s="2">
        <v>136</v>
      </c>
      <c r="EI2" s="2">
        <v>137</v>
      </c>
      <c r="EJ2" s="2">
        <v>138</v>
      </c>
      <c r="EK2" s="2">
        <v>139</v>
      </c>
      <c r="EL2" s="2">
        <v>140</v>
      </c>
      <c r="EM2" s="2">
        <v>141</v>
      </c>
      <c r="EN2" s="2">
        <v>142</v>
      </c>
      <c r="EO2" s="2">
        <v>143</v>
      </c>
      <c r="EP2" s="2">
        <v>144</v>
      </c>
      <c r="EQ2" s="2">
        <v>145</v>
      </c>
      <c r="ER2" s="2">
        <v>146</v>
      </c>
      <c r="ES2" s="2">
        <v>147</v>
      </c>
      <c r="ET2" s="2">
        <v>148</v>
      </c>
      <c r="EU2" s="2">
        <v>149</v>
      </c>
      <c r="EV2" s="2">
        <v>150</v>
      </c>
      <c r="EW2" s="2">
        <v>151</v>
      </c>
      <c r="EX2" s="2">
        <v>152</v>
      </c>
      <c r="EY2" s="2">
        <v>153</v>
      </c>
      <c r="EZ2" s="2">
        <v>154</v>
      </c>
      <c r="FA2" s="2">
        <v>155</v>
      </c>
      <c r="FB2" s="2">
        <v>156</v>
      </c>
      <c r="FC2" s="2">
        <v>157</v>
      </c>
      <c r="FD2" s="2">
        <v>158</v>
      </c>
      <c r="FE2" s="2">
        <v>159</v>
      </c>
      <c r="FF2" s="2">
        <v>160</v>
      </c>
      <c r="FG2" s="2">
        <v>161</v>
      </c>
      <c r="FH2" s="2">
        <v>162</v>
      </c>
      <c r="FI2" s="2">
        <v>163</v>
      </c>
      <c r="FJ2" s="2">
        <v>164</v>
      </c>
      <c r="FK2" s="2">
        <v>165</v>
      </c>
      <c r="FL2" s="2">
        <v>166</v>
      </c>
      <c r="FM2" s="2">
        <v>167</v>
      </c>
      <c r="FN2" s="2">
        <v>168</v>
      </c>
      <c r="FO2" s="2">
        <v>169</v>
      </c>
      <c r="FP2" s="2">
        <v>170</v>
      </c>
      <c r="FQ2" s="2">
        <v>171</v>
      </c>
      <c r="FR2" s="2">
        <v>172</v>
      </c>
      <c r="FS2" s="2">
        <v>173</v>
      </c>
      <c r="FT2" s="2">
        <v>174</v>
      </c>
      <c r="FU2" s="2">
        <v>175</v>
      </c>
      <c r="FV2" s="2">
        <v>176</v>
      </c>
      <c r="FW2" s="2">
        <v>177</v>
      </c>
      <c r="FX2" s="2">
        <v>178</v>
      </c>
      <c r="FY2" s="2">
        <v>179</v>
      </c>
      <c r="FZ2" s="2">
        <v>180</v>
      </c>
      <c r="GA2" s="2">
        <v>181</v>
      </c>
      <c r="GB2" s="2">
        <v>182</v>
      </c>
      <c r="GC2" s="2">
        <v>183</v>
      </c>
      <c r="GD2" s="2">
        <v>184</v>
      </c>
      <c r="GE2" s="2">
        <v>185</v>
      </c>
      <c r="GF2" s="2">
        <v>186</v>
      </c>
      <c r="GG2" s="2">
        <v>187</v>
      </c>
      <c r="GH2" s="2">
        <v>188</v>
      </c>
      <c r="GI2" s="2">
        <v>189</v>
      </c>
      <c r="GJ2" s="2">
        <v>190</v>
      </c>
      <c r="GK2" s="2">
        <v>191</v>
      </c>
      <c r="GL2" s="2">
        <v>192</v>
      </c>
      <c r="GM2" s="2">
        <v>193</v>
      </c>
      <c r="GN2" s="2">
        <v>194</v>
      </c>
      <c r="GO2" s="2">
        <v>195</v>
      </c>
      <c r="GP2" s="2">
        <v>196</v>
      </c>
      <c r="GQ2" s="2">
        <v>197</v>
      </c>
      <c r="GR2" s="2">
        <v>198</v>
      </c>
      <c r="GS2" s="2">
        <v>199</v>
      </c>
      <c r="GT2" s="2">
        <v>200</v>
      </c>
      <c r="GU2" s="2">
        <v>201</v>
      </c>
      <c r="GV2" s="2">
        <v>202</v>
      </c>
      <c r="GW2" s="2">
        <v>203</v>
      </c>
      <c r="GX2" s="2">
        <v>204</v>
      </c>
      <c r="GY2" s="2">
        <v>205</v>
      </c>
      <c r="GZ2" s="2">
        <v>206</v>
      </c>
      <c r="HA2" s="2">
        <v>207</v>
      </c>
      <c r="HB2" s="2">
        <v>208</v>
      </c>
      <c r="HC2" s="2">
        <v>209</v>
      </c>
      <c r="HD2" s="2">
        <v>210</v>
      </c>
      <c r="HE2" s="2">
        <v>211</v>
      </c>
      <c r="HF2" s="2">
        <v>212</v>
      </c>
      <c r="HG2" s="2">
        <v>213</v>
      </c>
      <c r="HH2" s="2">
        <v>214</v>
      </c>
      <c r="HI2" s="2">
        <v>215</v>
      </c>
      <c r="HJ2" s="2">
        <v>216</v>
      </c>
      <c r="HK2" s="2">
        <v>217</v>
      </c>
      <c r="HL2" s="2">
        <v>218</v>
      </c>
      <c r="HM2" s="2">
        <v>219</v>
      </c>
      <c r="HN2" s="2">
        <v>220</v>
      </c>
      <c r="HO2" s="2">
        <v>221</v>
      </c>
      <c r="HP2" s="2">
        <v>222</v>
      </c>
      <c r="HQ2" s="2">
        <v>223</v>
      </c>
      <c r="HR2" s="2">
        <v>224</v>
      </c>
      <c r="HS2" s="2">
        <v>225</v>
      </c>
      <c r="HT2" s="2">
        <v>226</v>
      </c>
      <c r="HU2" s="2">
        <v>227</v>
      </c>
      <c r="HV2" s="2">
        <v>228</v>
      </c>
      <c r="HW2" s="2">
        <v>229</v>
      </c>
      <c r="HX2" s="2">
        <v>230</v>
      </c>
      <c r="HY2" s="2">
        <v>231</v>
      </c>
      <c r="HZ2" s="2">
        <v>232</v>
      </c>
      <c r="IA2" s="2">
        <v>233</v>
      </c>
      <c r="IB2" s="2">
        <v>234</v>
      </c>
      <c r="IC2" s="2">
        <v>235</v>
      </c>
      <c r="ID2" s="2">
        <v>236</v>
      </c>
      <c r="IE2" s="2">
        <v>237</v>
      </c>
      <c r="IF2" s="2">
        <v>238</v>
      </c>
      <c r="IG2" s="2">
        <v>239</v>
      </c>
      <c r="IH2" s="2">
        <v>240</v>
      </c>
      <c r="II2" s="2">
        <v>241</v>
      </c>
      <c r="IJ2" s="2">
        <v>242</v>
      </c>
      <c r="IK2" s="2">
        <v>243</v>
      </c>
      <c r="IL2" s="2">
        <v>244</v>
      </c>
      <c r="IM2" s="2">
        <v>245</v>
      </c>
      <c r="IN2" s="2">
        <v>246</v>
      </c>
      <c r="IO2" s="2">
        <v>247</v>
      </c>
      <c r="IP2" s="2">
        <v>248</v>
      </c>
      <c r="IQ2" s="2">
        <v>249</v>
      </c>
      <c r="IR2" s="2">
        <v>250</v>
      </c>
      <c r="IS2" s="2">
        <v>251</v>
      </c>
      <c r="IT2" s="2">
        <v>252</v>
      </c>
      <c r="IU2" s="2">
        <v>253</v>
      </c>
      <c r="IV2" s="2">
        <v>254</v>
      </c>
    </row>
    <row r="3" spans="2:256" ht="15">
      <c r="B3" s="7" t="s">
        <v>39</v>
      </c>
      <c r="C3" s="6">
        <f>1!I35</f>
        <v>260.5</v>
      </c>
      <c r="D3" s="6">
        <f>2!I35</f>
        <v>331</v>
      </c>
      <c r="E3" s="6">
        <f>3!I35</f>
        <v>472</v>
      </c>
      <c r="F3" s="6">
        <f>4!I35</f>
        <v>895</v>
      </c>
      <c r="G3" s="72">
        <f>5!I35</f>
        <v>602.5</v>
      </c>
      <c r="H3" s="72">
        <f>6!I35</f>
        <v>289.3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ht="15">
      <c r="B4" s="7" t="s">
        <v>11</v>
      </c>
      <c r="C4" s="6">
        <f>1!I36</f>
        <v>46.89000000000469</v>
      </c>
      <c r="D4" s="6">
        <f>2!I36</f>
        <v>59.58000000000595</v>
      </c>
      <c r="E4" s="6">
        <f>3!I36</f>
        <v>84.96000000000849</v>
      </c>
      <c r="F4" s="6">
        <f>4!I36</f>
        <v>161.1000000000161</v>
      </c>
      <c r="G4" s="72">
        <f>5!I36</f>
        <v>108.45000000001083</v>
      </c>
      <c r="H4" s="72">
        <f>6!I36</f>
        <v>52.0740000000052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ht="15">
      <c r="B5" s="7" t="s">
        <v>40</v>
      </c>
      <c r="C5" s="6">
        <f>1!I37</f>
        <v>307.3900000000047</v>
      </c>
      <c r="D5" s="6">
        <f>2!I37</f>
        <v>390.58000000000595</v>
      </c>
      <c r="E5" s="6">
        <f>3!I37</f>
        <v>556.9600000000084</v>
      </c>
      <c r="F5" s="6">
        <f>4!I37</f>
        <v>1056.100000000016</v>
      </c>
      <c r="G5" s="72">
        <f>5!I37</f>
        <v>710.9500000000108</v>
      </c>
      <c r="H5" s="72">
        <f>6!I37</f>
        <v>341.3740000000052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6">
      <selection activeCell="E23" sqref="E23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1</v>
      </c>
      <c r="F23" s="44" t="s">
        <v>20</v>
      </c>
      <c r="G23" s="48">
        <v>15</v>
      </c>
      <c r="H23" s="48">
        <v>6</v>
      </c>
      <c r="I23" s="48">
        <f>(E23*(G23*((100-H23)/100)))/5.555555555555</f>
        <v>2.538000000000254</v>
      </c>
      <c r="J23" s="48">
        <f>E23*(G23*((100-H23)/100))+I23</f>
        <v>16.638000000000254</v>
      </c>
    </row>
    <row r="24" spans="1:10" ht="15">
      <c r="A24" s="44">
        <v>2</v>
      </c>
      <c r="B24" s="47" t="s">
        <v>38</v>
      </c>
      <c r="C24" s="47"/>
      <c r="D24" s="47"/>
      <c r="E24" s="44">
        <v>10</v>
      </c>
      <c r="F24" s="44" t="s">
        <v>20</v>
      </c>
      <c r="G24" s="48">
        <v>19</v>
      </c>
      <c r="H24" s="48">
        <v>0</v>
      </c>
      <c r="I24" s="48">
        <f>(E24*(G24*((100-H24)/100)))/5.555555555555</f>
        <v>34.20000000000342</v>
      </c>
      <c r="J24" s="48">
        <f>E24*(G24*((100-H24)/100))+I24</f>
        <v>224.20000000000343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204.1</v>
      </c>
    </row>
    <row r="36" spans="7:9" ht="15.75">
      <c r="G36" s="52" t="s">
        <v>22</v>
      </c>
      <c r="H36" s="52"/>
      <c r="I36" s="48">
        <f>SUM(I23:I31)</f>
        <v>36.73800000000367</v>
      </c>
    </row>
    <row r="37" spans="7:10" ht="16.5">
      <c r="G37" s="53" t="s">
        <v>23</v>
      </c>
      <c r="H37" s="54"/>
      <c r="I37" s="55">
        <f>I35+I36</f>
        <v>240.83800000000366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5</v>
      </c>
      <c r="F23" s="44" t="s">
        <v>20</v>
      </c>
      <c r="G23" s="48">
        <v>15</v>
      </c>
      <c r="H23" s="48">
        <v>6</v>
      </c>
      <c r="I23" s="48">
        <f>(E23*(G23*((100-H23)/100)))/5.555555555555</f>
        <v>12.690000000001268</v>
      </c>
      <c r="J23" s="48">
        <f>E23*(G23*((100-H23)/100))+I23</f>
        <v>83.19000000000126</v>
      </c>
    </row>
    <row r="24" spans="1:10" ht="15">
      <c r="A24" s="44">
        <v>2</v>
      </c>
      <c r="B24" s="47" t="s">
        <v>38</v>
      </c>
      <c r="C24" s="47"/>
      <c r="D24" s="47"/>
      <c r="E24" s="44">
        <v>1</v>
      </c>
      <c r="F24" s="44" t="s">
        <v>20</v>
      </c>
      <c r="G24" s="48">
        <v>19</v>
      </c>
      <c r="H24" s="48">
        <v>0</v>
      </c>
      <c r="I24" s="48">
        <f>(E24*(G24*((100-H24)/100)))/5.555555555555</f>
        <v>3.420000000000342</v>
      </c>
      <c r="J24" s="48">
        <f>E24*(G24*((100-H24)/100))+I24</f>
        <v>22.420000000000343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89.5</v>
      </c>
    </row>
    <row r="36" spans="7:9" ht="15.75">
      <c r="G36" s="52" t="s">
        <v>22</v>
      </c>
      <c r="H36" s="52"/>
      <c r="I36" s="48">
        <f>SUM(I23:I31)</f>
        <v>16.11000000000161</v>
      </c>
    </row>
    <row r="37" spans="7:10" ht="16.5">
      <c r="G37" s="53" t="s">
        <v>23</v>
      </c>
      <c r="H37" s="54"/>
      <c r="I37" s="55">
        <f>I35+I36</f>
        <v>105.6100000000016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5</v>
      </c>
      <c r="F23" s="44" t="s">
        <v>20</v>
      </c>
      <c r="G23" s="48">
        <v>15</v>
      </c>
      <c r="H23" s="48">
        <v>6</v>
      </c>
      <c r="I23" s="48">
        <f>(E23*(G23*((100-H23)/100)))/5.555555555555</f>
        <v>12.690000000001268</v>
      </c>
      <c r="J23" s="48">
        <f>E23*(G23*((100-H23)/100))+I23</f>
        <v>83.19000000000126</v>
      </c>
    </row>
    <row r="24" spans="1:10" ht="15">
      <c r="A24" s="44">
        <v>2</v>
      </c>
      <c r="B24" s="47" t="s">
        <v>38</v>
      </c>
      <c r="C24" s="47"/>
      <c r="D24" s="47"/>
      <c r="E24" s="44">
        <v>55</v>
      </c>
      <c r="F24" s="44" t="s">
        <v>20</v>
      </c>
      <c r="G24" s="48">
        <v>19</v>
      </c>
      <c r="H24" s="48">
        <v>0</v>
      </c>
      <c r="I24" s="48">
        <f>(E24*(G24*((100-H24)/100)))/5.555555555555</f>
        <v>188.1000000000188</v>
      </c>
      <c r="J24" s="48">
        <f>E24*(G24*((100-H24)/100))+I24</f>
        <v>1233.1000000000188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1115.5</v>
      </c>
    </row>
    <row r="36" spans="7:9" ht="15.75">
      <c r="G36" s="52" t="s">
        <v>22</v>
      </c>
      <c r="H36" s="52"/>
      <c r="I36" s="48">
        <f>SUM(I23:I31)</f>
        <v>200.7900000000201</v>
      </c>
    </row>
    <row r="37" spans="7:10" ht="16.5">
      <c r="G37" s="53" t="s">
        <v>23</v>
      </c>
      <c r="H37" s="54"/>
      <c r="I37" s="55">
        <f>I35+I36</f>
        <v>1316.29000000002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5</v>
      </c>
      <c r="F23" s="44" t="s">
        <v>20</v>
      </c>
      <c r="G23" s="48">
        <v>15</v>
      </c>
      <c r="H23" s="48">
        <v>6</v>
      </c>
      <c r="I23" s="48">
        <f>(E23*(G23*((100-H23)/100)))/5.555555555555</f>
        <v>12.690000000001268</v>
      </c>
      <c r="J23" s="48">
        <f>E23*(G23*((100-H23)/100))+I23</f>
        <v>83.19000000000126</v>
      </c>
    </row>
    <row r="24" spans="1:10" ht="15">
      <c r="A24" s="44">
        <v>2</v>
      </c>
      <c r="B24" s="47" t="s">
        <v>38</v>
      </c>
      <c r="C24" s="47"/>
      <c r="D24" s="47"/>
      <c r="E24" s="44">
        <v>5</v>
      </c>
      <c r="F24" s="44" t="s">
        <v>20</v>
      </c>
      <c r="G24" s="48">
        <v>19</v>
      </c>
      <c r="H24" s="48">
        <v>0</v>
      </c>
      <c r="I24" s="48">
        <f>(E24*(G24*((100-H24)/100)))/5.555555555555</f>
        <v>17.10000000000171</v>
      </c>
      <c r="J24" s="48">
        <f>E24*(G24*((100-H24)/100))+I24</f>
        <v>112.10000000000171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165.5</v>
      </c>
    </row>
    <row r="36" spans="7:9" ht="15.75">
      <c r="G36" s="52" t="s">
        <v>22</v>
      </c>
      <c r="H36" s="52"/>
      <c r="I36" s="48">
        <f>SUM(I23:I31)</f>
        <v>29.790000000002976</v>
      </c>
    </row>
    <row r="37" spans="7:10" ht="16.5">
      <c r="G37" s="53" t="s">
        <v>23</v>
      </c>
      <c r="H37" s="54"/>
      <c r="I37" s="55">
        <f>I35+I36</f>
        <v>195.29000000000298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22">
      <selection activeCell="E23" sqref="E23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8</v>
      </c>
      <c r="F23" s="44" t="s">
        <v>20</v>
      </c>
      <c r="G23" s="48">
        <v>15</v>
      </c>
      <c r="H23" s="48">
        <v>6</v>
      </c>
      <c r="I23" s="48">
        <f>(E23*(G23*((100-H23)/100)))/5.555555555555</f>
        <v>20.30400000000203</v>
      </c>
      <c r="J23" s="48">
        <f>E23*(G23*((100-H23)/100))+I23</f>
        <v>133.10400000000203</v>
      </c>
    </row>
    <row r="24" spans="1:10" ht="15">
      <c r="A24" s="44">
        <v>2</v>
      </c>
      <c r="B24" s="47" t="s">
        <v>38</v>
      </c>
      <c r="C24" s="47"/>
      <c r="D24" s="47"/>
      <c r="E24" s="44">
        <v>10</v>
      </c>
      <c r="F24" s="44" t="s">
        <v>20</v>
      </c>
      <c r="G24" s="48">
        <v>19</v>
      </c>
      <c r="H24" s="48">
        <v>0</v>
      </c>
      <c r="I24" s="48">
        <f>(E24*(G24*((100-H24)/100)))/5.555555555555</f>
        <v>34.20000000000342</v>
      </c>
      <c r="J24" s="48">
        <f>E24*(G24*((100-H24)/100))+I24</f>
        <v>224.20000000000343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302.8</v>
      </c>
    </row>
    <row r="36" spans="7:9" ht="15.75">
      <c r="G36" s="52" t="s">
        <v>22</v>
      </c>
      <c r="H36" s="52"/>
      <c r="I36" s="48">
        <f>SUM(I23:I31)</f>
        <v>54.50400000000545</v>
      </c>
    </row>
    <row r="37" spans="7:10" ht="16.5">
      <c r="G37" s="53" t="s">
        <v>23</v>
      </c>
      <c r="H37" s="54"/>
      <c r="I37" s="55">
        <f>I35+I36</f>
        <v>357.30400000000543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3</v>
      </c>
      <c r="F23" s="44" t="s">
        <v>20</v>
      </c>
      <c r="G23" s="48">
        <v>15</v>
      </c>
      <c r="H23" s="48">
        <v>6</v>
      </c>
      <c r="I23" s="48">
        <f>(E23*(G23*((100-H23)/100)))/5.555555555555</f>
        <v>7.61400000000076</v>
      </c>
      <c r="J23" s="48">
        <f>E23*(G23*((100-H23)/100))+I23</f>
        <v>49.914000000000755</v>
      </c>
    </row>
    <row r="24" spans="1:10" ht="15">
      <c r="A24" s="44">
        <v>2</v>
      </c>
      <c r="B24" s="47" t="s">
        <v>38</v>
      </c>
      <c r="C24" s="47"/>
      <c r="D24" s="47"/>
      <c r="E24" s="44">
        <v>3</v>
      </c>
      <c r="F24" s="44" t="s">
        <v>20</v>
      </c>
      <c r="G24" s="48">
        <v>19</v>
      </c>
      <c r="H24" s="48">
        <v>0</v>
      </c>
      <c r="I24" s="48">
        <f>(E24*(G24*((100-H24)/100)))/5.555555555555</f>
        <v>10.260000000001025</v>
      </c>
      <c r="J24" s="48">
        <f>E24*(G24*((100-H24)/100))+I24</f>
        <v>67.26000000000103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99.3</v>
      </c>
    </row>
    <row r="36" spans="7:9" ht="15.75">
      <c r="G36" s="52" t="s">
        <v>22</v>
      </c>
      <c r="H36" s="52"/>
      <c r="I36" s="48">
        <f>SUM(I23:I31)</f>
        <v>17.874000000001786</v>
      </c>
    </row>
    <row r="37" spans="7:10" ht="16.5">
      <c r="G37" s="53" t="s">
        <v>23</v>
      </c>
      <c r="H37" s="54"/>
      <c r="I37" s="55">
        <f>I35+I36</f>
        <v>117.17400000000178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0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7</v>
      </c>
      <c r="F23" s="44" t="s">
        <v>20</v>
      </c>
      <c r="G23" s="48">
        <v>15</v>
      </c>
      <c r="H23" s="48">
        <v>6</v>
      </c>
      <c r="I23" s="48">
        <f>(E23*(G23*((100-H23)/100)))/5.555555555555</f>
        <v>17.766000000001775</v>
      </c>
      <c r="J23" s="48">
        <f>E23*(G23*((100-H23)/100))+I23</f>
        <v>116.46600000000177</v>
      </c>
    </row>
    <row r="24" spans="1:10" ht="15">
      <c r="A24" s="44">
        <v>2</v>
      </c>
      <c r="B24" s="47" t="s">
        <v>38</v>
      </c>
      <c r="C24" s="47"/>
      <c r="D24" s="47"/>
      <c r="E24" s="44">
        <v>7</v>
      </c>
      <c r="F24" s="44" t="s">
        <v>20</v>
      </c>
      <c r="G24" s="48">
        <v>19</v>
      </c>
      <c r="H24" s="48">
        <v>0</v>
      </c>
      <c r="I24" s="48">
        <f>(E24*(G24*((100-H24)/100)))/5.555555555555</f>
        <v>23.940000000002392</v>
      </c>
      <c r="J24" s="48">
        <f>E24*(G24*((100-H24)/100))+I24</f>
        <v>156.94000000000239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231.7</v>
      </c>
    </row>
    <row r="36" spans="7:9" ht="15.75">
      <c r="G36" s="52" t="s">
        <v>22</v>
      </c>
      <c r="H36" s="52"/>
      <c r="I36" s="48">
        <f>SUM(I23:I31)</f>
        <v>41.70600000000417</v>
      </c>
    </row>
    <row r="37" spans="7:10" ht="16.5">
      <c r="G37" s="53" t="s">
        <v>23</v>
      </c>
      <c r="H37" s="54"/>
      <c r="I37" s="55">
        <f>I35+I36</f>
        <v>273.40600000000416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4</v>
      </c>
      <c r="F23" s="44" t="s">
        <v>20</v>
      </c>
      <c r="G23" s="48">
        <v>15</v>
      </c>
      <c r="H23" s="48">
        <v>6</v>
      </c>
      <c r="I23" s="48">
        <f>(E23*(G23*((100-H23)/100)))/5.555555555555</f>
        <v>10.152000000001015</v>
      </c>
      <c r="J23" s="48">
        <f>E23*(G23*((100-H23)/100))+I23</f>
        <v>66.55200000000102</v>
      </c>
    </row>
    <row r="24" spans="1:10" ht="15">
      <c r="A24" s="44">
        <v>2</v>
      </c>
      <c r="B24" s="47" t="s">
        <v>38</v>
      </c>
      <c r="C24" s="47"/>
      <c r="D24" s="47"/>
      <c r="E24" s="44">
        <v>5</v>
      </c>
      <c r="F24" s="44" t="s">
        <v>20</v>
      </c>
      <c r="G24" s="48">
        <v>19</v>
      </c>
      <c r="H24" s="48">
        <v>0</v>
      </c>
      <c r="I24" s="48">
        <f>(E24*(G24*((100-H24)/100)))/5.555555555555</f>
        <v>17.10000000000171</v>
      </c>
      <c r="J24" s="48">
        <f>E24*(G24*((100-H24)/100))+I24</f>
        <v>112.10000000000171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151.4</v>
      </c>
    </row>
    <row r="36" spans="7:9" ht="15.75">
      <c r="G36" s="52" t="s">
        <v>22</v>
      </c>
      <c r="H36" s="52"/>
      <c r="I36" s="48">
        <f>SUM(I23:I31)</f>
        <v>27.252000000002724</v>
      </c>
    </row>
    <row r="37" spans="7:10" ht="16.5">
      <c r="G37" s="53" t="s">
        <v>23</v>
      </c>
      <c r="H37" s="54"/>
      <c r="I37" s="55">
        <f>I35+I36</f>
        <v>178.65200000000272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3</v>
      </c>
      <c r="F23" s="44" t="s">
        <v>20</v>
      </c>
      <c r="G23" s="48">
        <v>15</v>
      </c>
      <c r="H23" s="48">
        <v>6</v>
      </c>
      <c r="I23" s="48">
        <f>(E23*(G23*((100-H23)/100)))/5.555555555555</f>
        <v>7.61400000000076</v>
      </c>
      <c r="J23" s="48">
        <f>E23*(G23*((100-H23)/100))+I23</f>
        <v>49.914000000000755</v>
      </c>
    </row>
    <row r="24" spans="1:10" ht="15">
      <c r="A24" s="44">
        <v>2</v>
      </c>
      <c r="B24" s="47" t="s">
        <v>38</v>
      </c>
      <c r="C24" s="47"/>
      <c r="D24" s="47"/>
      <c r="E24" s="44">
        <v>8</v>
      </c>
      <c r="F24" s="44" t="s">
        <v>20</v>
      </c>
      <c r="G24" s="48">
        <v>19</v>
      </c>
      <c r="H24" s="48">
        <v>0</v>
      </c>
      <c r="I24" s="48">
        <f>(E24*(G24*((100-H24)/100)))/5.555555555555</f>
        <v>27.360000000002735</v>
      </c>
      <c r="J24" s="48">
        <f>E24*(G24*((100-H24)/100))+I24</f>
        <v>179.36000000000274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194.3</v>
      </c>
    </row>
    <row r="36" spans="7:9" ht="15.75">
      <c r="G36" s="52" t="s">
        <v>22</v>
      </c>
      <c r="H36" s="52"/>
      <c r="I36" s="48">
        <f>SUM(I23:I31)</f>
        <v>34.97400000000349</v>
      </c>
    </row>
    <row r="37" spans="7:10" ht="16.5">
      <c r="G37" s="53" t="s">
        <v>23</v>
      </c>
      <c r="H37" s="54"/>
      <c r="I37" s="55">
        <f>I35+I36</f>
        <v>229.2740000000035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7">
      <selection activeCell="A1" sqref="A1:IV65536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5</v>
      </c>
      <c r="F23" s="44" t="s">
        <v>20</v>
      </c>
      <c r="G23" s="48">
        <v>15</v>
      </c>
      <c r="H23" s="48">
        <v>6</v>
      </c>
      <c r="I23" s="48">
        <f>(E23*(G23*((100-H23)/100)))/5.555555555555</f>
        <v>12.690000000001268</v>
      </c>
      <c r="J23" s="48">
        <f>E23*(G23*((100-H23)/100))+I23</f>
        <v>83.19000000000126</v>
      </c>
    </row>
    <row r="24" spans="1:10" ht="15">
      <c r="A24" s="44">
        <v>2</v>
      </c>
      <c r="B24" s="47" t="s">
        <v>38</v>
      </c>
      <c r="C24" s="47"/>
      <c r="D24" s="47"/>
      <c r="E24" s="44">
        <v>10</v>
      </c>
      <c r="F24" s="44" t="s">
        <v>20</v>
      </c>
      <c r="G24" s="48">
        <v>19</v>
      </c>
      <c r="H24" s="48">
        <v>0</v>
      </c>
      <c r="I24" s="48">
        <f>(E24*(G24*((100-H24)/100)))/5.555555555555</f>
        <v>34.20000000000342</v>
      </c>
      <c r="J24" s="48">
        <f>E24*(G24*((100-H24)/100))+I24</f>
        <v>224.20000000000343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260.5</v>
      </c>
    </row>
    <row r="36" spans="7:9" ht="15.75">
      <c r="G36" s="52" t="s">
        <v>22</v>
      </c>
      <c r="H36" s="52"/>
      <c r="I36" s="48">
        <f>SUM(I23:I31)</f>
        <v>46.89000000000469</v>
      </c>
    </row>
    <row r="37" spans="7:10" ht="16.5">
      <c r="G37" s="53" t="s">
        <v>23</v>
      </c>
      <c r="H37" s="54"/>
      <c r="I37" s="55">
        <f>I35+I36</f>
        <v>307.3900000000047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22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10</v>
      </c>
      <c r="F23" s="44" t="s">
        <v>20</v>
      </c>
      <c r="G23" s="48">
        <v>15</v>
      </c>
      <c r="H23" s="48">
        <v>6</v>
      </c>
      <c r="I23" s="48">
        <f>(E23*(G23*((100-H23)/100)))/5.555555555555</f>
        <v>25.380000000002536</v>
      </c>
      <c r="J23" s="48">
        <f>E23*(G23*((100-H23)/100))+I23</f>
        <v>166.38000000000252</v>
      </c>
    </row>
    <row r="24" spans="1:10" ht="15">
      <c r="A24" s="44">
        <v>2</v>
      </c>
      <c r="B24" s="47" t="s">
        <v>38</v>
      </c>
      <c r="C24" s="47"/>
      <c r="D24" s="47"/>
      <c r="E24" s="44">
        <v>10</v>
      </c>
      <c r="F24" s="44" t="s">
        <v>20</v>
      </c>
      <c r="G24" s="48">
        <v>19</v>
      </c>
      <c r="H24" s="48">
        <v>0</v>
      </c>
      <c r="I24" s="48">
        <f>(E24*(G24*((100-H24)/100)))/5.555555555555</f>
        <v>34.20000000000342</v>
      </c>
      <c r="J24" s="48">
        <f>E24*(G24*((100-H24)/100))+I24</f>
        <v>224.20000000000343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331</v>
      </c>
    </row>
    <row r="36" spans="7:9" ht="15.75">
      <c r="G36" s="52" t="s">
        <v>22</v>
      </c>
      <c r="H36" s="52"/>
      <c r="I36" s="48">
        <f>SUM(I23:I31)</f>
        <v>59.58000000000595</v>
      </c>
    </row>
    <row r="37" spans="7:10" ht="16.5">
      <c r="G37" s="53" t="s">
        <v>23</v>
      </c>
      <c r="H37" s="54"/>
      <c r="I37" s="55">
        <f>I35+I36</f>
        <v>390.58000000000595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6">
      <selection activeCell="I31" sqref="I31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20</v>
      </c>
      <c r="F23" s="44" t="s">
        <v>20</v>
      </c>
      <c r="G23" s="48">
        <v>15</v>
      </c>
      <c r="H23" s="48">
        <v>6</v>
      </c>
      <c r="I23" s="48">
        <f>(E23*(G23*((100-H23)/100)))/5.555555555555</f>
        <v>50.76000000000507</v>
      </c>
      <c r="J23" s="48">
        <f>E23*(G23*((100-H23)/100))+I23</f>
        <v>332.76000000000505</v>
      </c>
    </row>
    <row r="24" spans="1:10" ht="15">
      <c r="A24" s="44">
        <v>2</v>
      </c>
      <c r="B24" s="47" t="s">
        <v>38</v>
      </c>
      <c r="C24" s="47"/>
      <c r="D24" s="47"/>
      <c r="E24" s="44">
        <v>10</v>
      </c>
      <c r="F24" s="44" t="s">
        <v>20</v>
      </c>
      <c r="G24" s="48">
        <v>19</v>
      </c>
      <c r="H24" s="48">
        <v>0</v>
      </c>
      <c r="I24" s="48">
        <f>(E24*(G24*((100-H24)/100)))/5.555555555555</f>
        <v>34.20000000000342</v>
      </c>
      <c r="J24" s="48">
        <f>E24*(G24*((100-H24)/100))+I24</f>
        <v>224.20000000000343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472</v>
      </c>
    </row>
    <row r="36" spans="7:9" ht="15.75">
      <c r="G36" s="52" t="s">
        <v>22</v>
      </c>
      <c r="H36" s="52"/>
      <c r="I36" s="48">
        <f>SUM(I23:I31)</f>
        <v>84.96000000000849</v>
      </c>
    </row>
    <row r="37" spans="7:10" ht="16.5">
      <c r="G37" s="53" t="s">
        <v>23</v>
      </c>
      <c r="H37" s="54"/>
      <c r="I37" s="55">
        <f>I35+I36</f>
        <v>556.9600000000084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9">
      <selection activeCell="I41" sqref="I41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50</v>
      </c>
      <c r="F23" s="44" t="s">
        <v>20</v>
      </c>
      <c r="G23" s="48">
        <v>15</v>
      </c>
      <c r="H23" s="48">
        <v>6</v>
      </c>
      <c r="I23" s="48">
        <f>(E23*(G23*((100-H23)/100)))/5.555555555555</f>
        <v>126.90000000001268</v>
      </c>
      <c r="J23" s="48">
        <f>E23*(G23*((100-H23)/100))+I23</f>
        <v>831.9000000000127</v>
      </c>
    </row>
    <row r="24" spans="1:10" ht="15">
      <c r="A24" s="44">
        <v>2</v>
      </c>
      <c r="B24" s="47" t="s">
        <v>38</v>
      </c>
      <c r="C24" s="47"/>
      <c r="D24" s="47"/>
      <c r="E24" s="44">
        <v>10</v>
      </c>
      <c r="F24" s="44" t="s">
        <v>20</v>
      </c>
      <c r="G24" s="48">
        <v>19</v>
      </c>
      <c r="H24" s="48">
        <v>0</v>
      </c>
      <c r="I24" s="48">
        <f>(E24*(G24*((100-H24)/100)))/5.555555555555</f>
        <v>34.20000000000342</v>
      </c>
      <c r="J24" s="48">
        <f>E24*(G24*((100-H24)/100))+I24</f>
        <v>224.20000000000343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895</v>
      </c>
    </row>
    <row r="36" spans="7:9" ht="15.75">
      <c r="G36" s="52" t="s">
        <v>22</v>
      </c>
      <c r="H36" s="52"/>
      <c r="I36" s="48">
        <f>SUM(I23:I31)</f>
        <v>161.1000000000161</v>
      </c>
    </row>
    <row r="37" spans="7:10" ht="16.5">
      <c r="G37" s="53" t="s">
        <v>23</v>
      </c>
      <c r="H37" s="54"/>
      <c r="I37" s="55">
        <f>I35+I36</f>
        <v>1056.100000000016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9">
      <selection activeCell="I35" sqref="I35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5</v>
      </c>
      <c r="F23" s="44" t="s">
        <v>20</v>
      </c>
      <c r="G23" s="48">
        <v>15</v>
      </c>
      <c r="H23" s="48">
        <v>6</v>
      </c>
      <c r="I23" s="48">
        <f>(E23*(G23*((100-H23)/100)))/5.555555555555</f>
        <v>12.690000000001268</v>
      </c>
      <c r="J23" s="48">
        <f>E23*(G23*((100-H23)/100))+I23</f>
        <v>83.19000000000126</v>
      </c>
    </row>
    <row r="24" spans="1:10" ht="15">
      <c r="A24" s="44">
        <v>2</v>
      </c>
      <c r="B24" s="47" t="s">
        <v>38</v>
      </c>
      <c r="C24" s="47"/>
      <c r="D24" s="47"/>
      <c r="E24" s="44">
        <v>28</v>
      </c>
      <c r="F24" s="44" t="s">
        <v>20</v>
      </c>
      <c r="G24" s="48">
        <v>19</v>
      </c>
      <c r="H24" s="48">
        <v>0</v>
      </c>
      <c r="I24" s="48">
        <f>(E24*(G24*((100-H24)/100)))/5.555555555555</f>
        <v>95.76000000000957</v>
      </c>
      <c r="J24" s="48">
        <f>E24*(G24*((100-H24)/100))+I24</f>
        <v>627.7600000000095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602.5</v>
      </c>
    </row>
    <row r="36" spans="7:9" ht="15.75">
      <c r="G36" s="52" t="s">
        <v>22</v>
      </c>
      <c r="H36" s="52"/>
      <c r="I36" s="48">
        <f>SUM(I23:I31)</f>
        <v>108.45000000001083</v>
      </c>
    </row>
    <row r="37" spans="7:10" ht="16.5">
      <c r="G37" s="53" t="s">
        <v>23</v>
      </c>
      <c r="H37" s="54"/>
      <c r="I37" s="55">
        <f>I35+I36</f>
        <v>710.9500000000108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9">
      <selection activeCell="I35" sqref="I35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3</v>
      </c>
      <c r="F23" s="44" t="s">
        <v>20</v>
      </c>
      <c r="G23" s="48">
        <v>15</v>
      </c>
      <c r="H23" s="48">
        <v>6</v>
      </c>
      <c r="I23" s="48">
        <f>(E23*(G23*((100-H23)/100)))/5.555555555555</f>
        <v>7.61400000000076</v>
      </c>
      <c r="J23" s="48">
        <f>E23*(G23*((100-H23)/100))+I23</f>
        <v>49.914000000000755</v>
      </c>
    </row>
    <row r="24" spans="1:10" ht="15">
      <c r="A24" s="44">
        <v>2</v>
      </c>
      <c r="B24" s="47" t="s">
        <v>38</v>
      </c>
      <c r="C24" s="47"/>
      <c r="D24" s="47"/>
      <c r="E24" s="44">
        <v>13</v>
      </c>
      <c r="F24" s="44" t="s">
        <v>20</v>
      </c>
      <c r="G24" s="48">
        <v>19</v>
      </c>
      <c r="H24" s="48">
        <v>0</v>
      </c>
      <c r="I24" s="48">
        <f>(E24*(G24*((100-H24)/100)))/5.555555555555</f>
        <v>44.46000000000444</v>
      </c>
      <c r="J24" s="48">
        <f>E24*(G24*((100-H24)/100))+I24</f>
        <v>291.46000000000447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289.3</v>
      </c>
    </row>
    <row r="36" spans="7:9" ht="15.75">
      <c r="G36" s="52" t="s">
        <v>22</v>
      </c>
      <c r="H36" s="52"/>
      <c r="I36" s="48">
        <f>SUM(I23:I31)</f>
        <v>52.0740000000052</v>
      </c>
    </row>
    <row r="37" spans="7:10" ht="16.5">
      <c r="G37" s="53" t="s">
        <v>23</v>
      </c>
      <c r="H37" s="54"/>
      <c r="I37" s="55">
        <f>I35+I36</f>
        <v>341.3740000000052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9">
      <selection activeCell="I39" sqref="I39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22</v>
      </c>
      <c r="F23" s="44" t="s">
        <v>20</v>
      </c>
      <c r="G23" s="48">
        <v>15</v>
      </c>
      <c r="H23" s="48">
        <v>6</v>
      </c>
      <c r="I23" s="48">
        <f>(E23*(G23*((100-H23)/100)))/5.555555555555</f>
        <v>55.836000000005576</v>
      </c>
      <c r="J23" s="48">
        <f>E23*(G23*((100-H23)/100))+I23</f>
        <v>366.0360000000056</v>
      </c>
    </row>
    <row r="24" spans="1:10" ht="15">
      <c r="A24" s="44">
        <v>2</v>
      </c>
      <c r="B24" s="47" t="s">
        <v>38</v>
      </c>
      <c r="C24" s="47"/>
      <c r="D24" s="47"/>
      <c r="E24" s="44">
        <v>11</v>
      </c>
      <c r="F24" s="44" t="s">
        <v>20</v>
      </c>
      <c r="G24" s="48">
        <v>19</v>
      </c>
      <c r="H24" s="48">
        <v>0</v>
      </c>
      <c r="I24" s="48">
        <f>(E24*(G24*((100-H24)/100)))/5.555555555555</f>
        <v>37.62000000000376</v>
      </c>
      <c r="J24" s="48">
        <f>E24*(G24*((100-H24)/100))+I24</f>
        <v>246.62000000000376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519.2</v>
      </c>
    </row>
    <row r="36" spans="7:9" ht="15.75">
      <c r="G36" s="52" t="s">
        <v>22</v>
      </c>
      <c r="H36" s="52"/>
      <c r="I36" s="48">
        <f>SUM(I23:I31)</f>
        <v>93.45600000000934</v>
      </c>
    </row>
    <row r="37" spans="7:10" ht="16.5">
      <c r="G37" s="53" t="s">
        <v>23</v>
      </c>
      <c r="H37" s="54"/>
      <c r="I37" s="55">
        <f>I35+I36</f>
        <v>612.6560000000094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6">
      <selection activeCell="E24" sqref="E24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3" width="13.421875" style="0" bestFit="1" customWidth="1"/>
    <col min="4" max="4" width="4.28125" style="0" customWidth="1"/>
    <col min="5" max="5" width="9.8515625" style="0" customWidth="1"/>
    <col min="6" max="6" width="12.7109375" style="0" bestFit="1" customWidth="1"/>
    <col min="7" max="7" width="9.00390625" style="0" bestFit="1" customWidth="1"/>
    <col min="8" max="8" width="7.57421875" style="0" customWidth="1"/>
    <col min="9" max="9" width="12.140625" style="0" customWidth="1"/>
    <col min="10" max="10" width="10.00390625" style="0" customWidth="1"/>
  </cols>
  <sheetData>
    <row r="4" spans="1:4" ht="16.5">
      <c r="A4" s="8"/>
      <c r="B4" s="9"/>
      <c r="C4" s="10"/>
      <c r="D4" s="11"/>
    </row>
    <row r="5" spans="1:4" ht="23.25">
      <c r="A5" s="12" t="s">
        <v>0</v>
      </c>
      <c r="B5" s="13"/>
      <c r="C5" s="14"/>
      <c r="D5" s="15"/>
    </row>
    <row r="6" spans="1:16" s="3" customFormat="1" ht="15">
      <c r="A6" s="16"/>
      <c r="B6" s="17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2" ht="16.5">
      <c r="A7" s="16"/>
      <c r="B7" s="17"/>
      <c r="C7" s="1"/>
      <c r="D7" s="18"/>
      <c r="E7" s="19"/>
      <c r="L7" s="20"/>
    </row>
    <row r="8" spans="1:12" ht="20.25">
      <c r="A8" s="21"/>
      <c r="B8" s="22"/>
      <c r="C8" s="1"/>
      <c r="D8" s="23"/>
      <c r="E8" s="24"/>
      <c r="F8" s="3"/>
      <c r="G8" s="3"/>
      <c r="H8" s="3"/>
      <c r="I8" s="1"/>
      <c r="J8" s="1"/>
      <c r="L8" s="20"/>
    </row>
    <row r="9" spans="1:10" ht="18">
      <c r="A9" s="25"/>
      <c r="B9" s="26"/>
      <c r="C9" s="1"/>
      <c r="D9" s="15"/>
      <c r="E9" s="20"/>
      <c r="F9" s="27"/>
      <c r="G9" s="28"/>
      <c r="H9" s="29"/>
      <c r="I9" s="29"/>
      <c r="J9" s="11"/>
    </row>
    <row r="10" spans="1:11" ht="18">
      <c r="A10" s="30"/>
      <c r="B10" s="3"/>
      <c r="C10" s="3"/>
      <c r="D10" s="31"/>
      <c r="F10" s="32" t="s">
        <v>1</v>
      </c>
      <c r="G10" s="33" t="s">
        <v>2</v>
      </c>
      <c r="H10" s="3"/>
      <c r="I10" s="3"/>
      <c r="J10" s="31"/>
      <c r="K10" s="1"/>
    </row>
    <row r="11" spans="1:10" ht="18">
      <c r="A11" s="34"/>
      <c r="B11" s="34"/>
      <c r="F11" s="32" t="s">
        <v>3</v>
      </c>
      <c r="G11" s="35"/>
      <c r="H11" s="36"/>
      <c r="I11" s="36"/>
      <c r="J11" s="5"/>
    </row>
    <row r="12" spans="1:10" ht="16.5" customHeight="1">
      <c r="A12" s="34"/>
      <c r="F12" s="32" t="s">
        <v>4</v>
      </c>
      <c r="G12" s="37"/>
      <c r="H12" s="3"/>
      <c r="I12" s="36"/>
      <c r="J12" s="5"/>
    </row>
    <row r="13" spans="1:10" ht="17.25" customHeight="1">
      <c r="A13" s="34"/>
      <c r="F13" s="4"/>
      <c r="G13" s="3"/>
      <c r="H13" s="3"/>
      <c r="I13" s="3"/>
      <c r="J13" s="31"/>
    </row>
    <row r="14" ht="15">
      <c r="A14" s="20"/>
    </row>
    <row r="15" ht="15">
      <c r="A15" s="20"/>
    </row>
    <row r="16" ht="15" customHeight="1">
      <c r="A16" s="20"/>
    </row>
    <row r="17" spans="1:8" ht="20.25">
      <c r="A17" s="38"/>
      <c r="B17" s="24" t="s">
        <v>5</v>
      </c>
      <c r="C17" s="24"/>
      <c r="D17" s="24"/>
      <c r="E17" s="39"/>
      <c r="F17" s="40" t="s">
        <v>6</v>
      </c>
      <c r="G17" s="41"/>
      <c r="H17" s="1"/>
    </row>
    <row r="18" spans="1:8" ht="20.25">
      <c r="A18" s="38"/>
      <c r="B18" s="24" t="s">
        <v>7</v>
      </c>
      <c r="C18" s="24"/>
      <c r="D18" s="24"/>
      <c r="E18" s="42"/>
      <c r="F18" s="43">
        <v>39742</v>
      </c>
      <c r="G18" s="41"/>
      <c r="H18" s="1"/>
    </row>
    <row r="21" spans="1:10" ht="15">
      <c r="A21" s="44" t="s">
        <v>8</v>
      </c>
      <c r="B21" s="44" t="s">
        <v>9</v>
      </c>
      <c r="C21" s="44"/>
      <c r="D21" s="44"/>
      <c r="E21" s="44"/>
      <c r="F21" s="44" t="s">
        <v>10</v>
      </c>
      <c r="G21" s="44"/>
      <c r="H21" s="44"/>
      <c r="I21" s="44" t="s">
        <v>11</v>
      </c>
      <c r="J21" s="44"/>
    </row>
    <row r="22" spans="1:10" ht="15">
      <c r="A22" s="45" t="s">
        <v>12</v>
      </c>
      <c r="B22" s="45" t="s">
        <v>13</v>
      </c>
      <c r="C22" s="45"/>
      <c r="D22" s="45"/>
      <c r="E22" s="45" t="s">
        <v>14</v>
      </c>
      <c r="F22" s="45" t="s">
        <v>15</v>
      </c>
      <c r="G22" s="45" t="s">
        <v>16</v>
      </c>
      <c r="H22" s="45" t="s">
        <v>17</v>
      </c>
      <c r="I22" s="46">
        <v>0.18</v>
      </c>
      <c r="J22" s="45" t="s">
        <v>18</v>
      </c>
    </row>
    <row r="23" spans="1:10" ht="15">
      <c r="A23" s="44">
        <v>1</v>
      </c>
      <c r="B23" s="47" t="s">
        <v>19</v>
      </c>
      <c r="C23" s="47"/>
      <c r="D23" s="47"/>
      <c r="E23" s="44">
        <v>55</v>
      </c>
      <c r="F23" s="44" t="s">
        <v>20</v>
      </c>
      <c r="G23" s="48">
        <v>15</v>
      </c>
      <c r="H23" s="48">
        <v>6</v>
      </c>
      <c r="I23" s="48">
        <f>(E23*(G23*((100-H23)/100)))/5.555555555555</f>
        <v>139.59000000001396</v>
      </c>
      <c r="J23" s="48">
        <f>E23*(G23*((100-H23)/100))+I23</f>
        <v>915.090000000014</v>
      </c>
    </row>
    <row r="24" spans="1:10" ht="15">
      <c r="A24" s="44">
        <v>2</v>
      </c>
      <c r="B24" s="47" t="s">
        <v>38</v>
      </c>
      <c r="C24" s="47"/>
      <c r="D24" s="47"/>
      <c r="E24" s="44">
        <v>10</v>
      </c>
      <c r="F24" s="44" t="s">
        <v>20</v>
      </c>
      <c r="G24" s="48">
        <v>19</v>
      </c>
      <c r="H24" s="48">
        <v>0</v>
      </c>
      <c r="I24" s="48">
        <f>(E24*(G24*((100-H24)/100)))/5.555555555555</f>
        <v>34.20000000000342</v>
      </c>
      <c r="J24" s="48">
        <f>E24*(G24*((100-H24)/100))+I24</f>
        <v>224.20000000000343</v>
      </c>
    </row>
    <row r="25" spans="1:10" ht="15">
      <c r="A25" s="44"/>
      <c r="B25" s="47"/>
      <c r="C25" s="47"/>
      <c r="D25" s="47"/>
      <c r="E25" s="44"/>
      <c r="F25" s="44"/>
      <c r="G25" s="48"/>
      <c r="H25" s="48"/>
      <c r="I25" s="48"/>
      <c r="J25" s="48"/>
    </row>
    <row r="26" spans="1:10" ht="15">
      <c r="A26" s="44"/>
      <c r="B26" s="47"/>
      <c r="C26" s="47"/>
      <c r="D26" s="47"/>
      <c r="E26" s="44"/>
      <c r="F26" s="44"/>
      <c r="G26" s="48"/>
      <c r="H26" s="48"/>
      <c r="I26" s="48"/>
      <c r="J26" s="48"/>
    </row>
    <row r="27" spans="1:10" ht="15">
      <c r="A27" s="44"/>
      <c r="B27" s="47"/>
      <c r="C27" s="47"/>
      <c r="D27" s="47"/>
      <c r="E27" s="44"/>
      <c r="F27" s="44"/>
      <c r="G27" s="49"/>
      <c r="H27" s="49"/>
      <c r="I27" s="48"/>
      <c r="J27" s="48"/>
    </row>
    <row r="28" spans="1:10" ht="15">
      <c r="A28" s="44"/>
      <c r="B28" s="47"/>
      <c r="C28" s="47"/>
      <c r="D28" s="47"/>
      <c r="E28" s="44"/>
      <c r="F28" s="44"/>
      <c r="G28" s="49"/>
      <c r="H28" s="49"/>
      <c r="I28" s="49"/>
      <c r="J28" s="49"/>
    </row>
    <row r="29" spans="1:10" ht="15">
      <c r="A29" s="44"/>
      <c r="B29" s="47"/>
      <c r="C29" s="47"/>
      <c r="D29" s="47"/>
      <c r="E29" s="44"/>
      <c r="F29" s="44"/>
      <c r="G29" s="49"/>
      <c r="H29" s="49"/>
      <c r="I29" s="49"/>
      <c r="J29" s="49"/>
    </row>
    <row r="30" spans="1:10" ht="15">
      <c r="A30" s="44"/>
      <c r="B30" s="47"/>
      <c r="C30" s="47"/>
      <c r="D30" s="47"/>
      <c r="E30" s="44"/>
      <c r="F30" s="44"/>
      <c r="G30" s="49"/>
      <c r="H30" s="49"/>
      <c r="I30" s="49"/>
      <c r="J30" s="49"/>
    </row>
    <row r="31" spans="1:10" ht="15">
      <c r="A31" s="44"/>
      <c r="B31" s="47"/>
      <c r="C31" s="47"/>
      <c r="D31" s="47"/>
      <c r="E31" s="44"/>
      <c r="F31" s="44"/>
      <c r="G31" s="49"/>
      <c r="H31" s="49"/>
      <c r="I31" s="49"/>
      <c r="J31" s="49"/>
    </row>
    <row r="32" spans="1:10" ht="15">
      <c r="A32" s="44"/>
      <c r="B32" s="47"/>
      <c r="C32" s="47"/>
      <c r="D32" s="47"/>
      <c r="E32" s="44"/>
      <c r="F32" s="44"/>
      <c r="G32" s="49"/>
      <c r="H32" s="49"/>
      <c r="I32" s="49"/>
      <c r="J32" s="49"/>
    </row>
    <row r="33" spans="1:10" ht="15">
      <c r="A33" s="44"/>
      <c r="B33" s="47"/>
      <c r="C33" s="47"/>
      <c r="D33" s="47"/>
      <c r="E33" s="44"/>
      <c r="F33" s="44"/>
      <c r="G33" s="49"/>
      <c r="H33" s="49"/>
      <c r="I33" s="49"/>
      <c r="J33" s="49"/>
    </row>
    <row r="34" spans="1:10" ht="15">
      <c r="A34" s="45"/>
      <c r="B34" s="50"/>
      <c r="C34" s="50"/>
      <c r="D34" s="50"/>
      <c r="E34" s="45"/>
      <c r="F34" s="45"/>
      <c r="G34" s="51"/>
      <c r="H34" s="51"/>
      <c r="I34" s="51"/>
      <c r="J34" s="51"/>
    </row>
    <row r="35" spans="7:9" ht="15.75">
      <c r="G35" s="52" t="s">
        <v>21</v>
      </c>
      <c r="H35" s="52"/>
      <c r="I35" s="48">
        <f>(E23*(G23*((100-H23)/100)))+(E24*(G24*((100-H24)/100)))+(E25*(G25*((100-H25)/100)))</f>
        <v>965.5</v>
      </c>
    </row>
    <row r="36" spans="7:9" ht="15.75">
      <c r="G36" s="52" t="s">
        <v>22</v>
      </c>
      <c r="H36" s="52"/>
      <c r="I36" s="48">
        <f>SUM(I23:I31)</f>
        <v>173.7900000000174</v>
      </c>
    </row>
    <row r="37" spans="7:10" ht="16.5">
      <c r="G37" s="53" t="s">
        <v>23</v>
      </c>
      <c r="H37" s="54"/>
      <c r="I37" s="55">
        <f>I35+I36</f>
        <v>1139.2900000000175</v>
      </c>
      <c r="J37" s="56"/>
    </row>
    <row r="38" spans="1:5" ht="15.75">
      <c r="A38" s="57" t="s">
        <v>24</v>
      </c>
      <c r="B38" s="57"/>
      <c r="C38" s="58" t="str">
        <f>F17</f>
        <v>015-08</v>
      </c>
      <c r="D38" s="59" t="s">
        <v>25</v>
      </c>
      <c r="E38" s="60">
        <f>F18</f>
        <v>39742</v>
      </c>
    </row>
    <row r="39" spans="1:6" ht="15.75">
      <c r="A39" s="57" t="s">
        <v>26</v>
      </c>
      <c r="B39" s="57"/>
      <c r="C39" s="61">
        <v>7</v>
      </c>
      <c r="D39" s="57" t="s">
        <v>27</v>
      </c>
      <c r="E39" s="57"/>
      <c r="F39" s="57"/>
    </row>
    <row r="40" spans="1:5" ht="15.75">
      <c r="A40" s="57" t="s">
        <v>28</v>
      </c>
      <c r="B40" s="57"/>
      <c r="C40" s="62">
        <f>F18</f>
        <v>39742</v>
      </c>
      <c r="D40" s="63"/>
      <c r="E40" s="64"/>
    </row>
    <row r="41" ht="15.75">
      <c r="A41" s="52"/>
    </row>
    <row r="42" spans="1:9" ht="15">
      <c r="A42" s="1"/>
      <c r="B42" s="1"/>
      <c r="C42" s="1"/>
      <c r="G42" s="1"/>
      <c r="H42" s="1"/>
      <c r="I42" s="1"/>
    </row>
    <row r="44" spans="1:10" ht="15">
      <c r="A44" s="3"/>
      <c r="B44" s="3"/>
      <c r="C44" s="3"/>
      <c r="G44" s="3"/>
      <c r="H44" s="3"/>
      <c r="I44" s="3"/>
      <c r="J44" s="3"/>
    </row>
    <row r="46" spans="2:8" ht="15">
      <c r="B46" t="s">
        <v>29</v>
      </c>
      <c r="E46" s="65" t="s">
        <v>30</v>
      </c>
      <c r="H46" s="66" t="s">
        <v>31</v>
      </c>
    </row>
    <row r="47" spans="7:8" ht="15">
      <c r="G47" s="3" t="s">
        <v>32</v>
      </c>
      <c r="H47" s="3"/>
    </row>
    <row r="49" spans="2:8" ht="15">
      <c r="B49" s="67"/>
      <c r="H49" s="65"/>
    </row>
    <row r="50" spans="2:8" ht="15">
      <c r="B50" s="67" t="s">
        <v>33</v>
      </c>
      <c r="H50" s="68" t="s">
        <v>33</v>
      </c>
    </row>
    <row r="55" spans="1:9" ht="15">
      <c r="A55" s="57" t="s">
        <v>34</v>
      </c>
      <c r="B55" s="57"/>
      <c r="C55" s="69">
        <f>F18+C39</f>
        <v>39749</v>
      </c>
      <c r="D55" s="57" t="s">
        <v>35</v>
      </c>
      <c r="E55" s="57"/>
      <c r="F55" s="57"/>
      <c r="G55" s="70" t="str">
        <f>F17</f>
        <v>015-08</v>
      </c>
      <c r="H55" s="71"/>
      <c r="I55" s="1"/>
    </row>
    <row r="57" spans="1:6" ht="15">
      <c r="A57" s="57" t="s">
        <v>36</v>
      </c>
      <c r="B57" s="57"/>
      <c r="C57" s="57"/>
      <c r="D57" s="57"/>
      <c r="E57" s="57"/>
      <c r="F57" s="57"/>
    </row>
    <row r="58" spans="1:6" ht="15">
      <c r="A58" s="57" t="s">
        <v>37</v>
      </c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Terza</dc:creator>
  <cp:keywords/>
  <dc:description/>
  <cp:lastModifiedBy>Terza</cp:lastModifiedBy>
  <cp:lastPrinted>2008-12-22T16:41:05Z</cp:lastPrinted>
  <dcterms:created xsi:type="dcterms:W3CDTF">2008-04-10T20:35:41Z</dcterms:created>
  <dcterms:modified xsi:type="dcterms:W3CDTF">2008-12-30T00:42:41Z</dcterms:modified>
  <cp:category/>
  <cp:version/>
  <cp:contentType/>
  <cp:contentStatus/>
</cp:coreProperties>
</file>