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4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olovanjePVL">COUNTIF('Sheet1'!$G1:$AK1,"Бо")*8</definedName>
    <definedName name="dddPVL">IF('Sheet1'!GT65536="д",IF(OR('Sheet1'!GT$5="пон",'Sheet1'!GT$5="уто",'Sheet1'!GT$5="сре",'Sheet1'!GT$5="чет"),16,IF('Sheet1'!GT$5="суб",0,8))," ")</definedName>
    <definedName name="dezPVL">IF('Sheet1'!GT65535="д",IF(OR('Sheet1'!GT$6='Sheet1'!$EG$7,'Sheet1'!GT$6='Sheet1'!$EG$8,'Sheet1'!GT$6='Sheet1'!$EG$9,'Sheet1'!GT$6='Sheet1'!$EG$10,'Sheet1'!GT$6='Sheet1'!$EG$11,'Sheet1'!GT$6='Sheet1'!$EG$12,'Sheet1'!GT$6='Sheet1'!$EG$13,'Sheet1'!GT$6='Sheet1'!$EG$14),"П",IF(OR('Sheet1'!GT$5="пон",'Sheet1'!GT$5="уто",'Sheet1'!GT$5="сре",'Sheet1'!GT$5="чет"),"Р","Н"))," ")</definedName>
    <definedName name="dezurstvoPVL">SUM('Sheet1'!$BJ2:$CN2)</definedName>
    <definedName name="drzavnipraznikPVL">SUMIF('Sheet1'!HN1:IR1,"дп",'Sheet1'!HN2:IR2)+SUMIF('Sheet1'!HN1:IR1,"ДП",'Sheet1'!HN3:IR3)+SUMIF('Sheet1'!HN1:IR1,"дп",'Sheet1'!HN4:IR4)</definedName>
    <definedName name="godisnjiodmorPVL">COUNTIF('Sheet1'!$G1:$AK1,"Го")*8</definedName>
    <definedName name="kucnodezurstvoPVL">IF(AND(COUNTIF('Sheet1'!$G1:$AK1,"КД")&gt;=7,COUNTIF('Sheet1'!$G1:$AK1,"КД")&lt;=13),8,IF(COUNTIF('Sheet1'!$G1:$AK1,"КД")&gt;=14,16,0))</definedName>
    <definedName name="neopravdanoodsutanPVL">COUNTIF('Sheet1'!$G1:$AK1,"Но")*8</definedName>
    <definedName name="nijeradiodrzavnipraznikPVL">SUM('Sheet1'!$BJ1:$CN1)</definedName>
    <definedName name="nnnPVL">IF('Sheet1'!GT1="дп",IF(OR('Sheet1'!GT$5="суб",'Sheet1'!GT$5="нед"),0,IF(SUM('Sheet1'!GT2:GT4)&gt;=8,0,(8-SUM('Sheet1'!GT2:GT4)))),0)</definedName>
    <definedName name="nocniradPVL">SUM('Sheet1'!$G4:$AK4)</definedName>
    <definedName name="placenoPVL">COUNTIF('Sheet1'!$G1:$AK1,"По")*8</definedName>
    <definedName name="porodiljskoPVL">COUNTIF('Sheet1'!$G1:$AK1,"ПоО")*8</definedName>
    <definedName name="RRV">NETWORKDAYS('Sheet1'!$W$3,'Sheet1'!$AV$3)*8</definedName>
    <definedName name="satinaraduPVL">SUM('Sheet1'!$G2:$AK4)</definedName>
  </definedNames>
  <calcPr fullCalcOnLoad="1"/>
</workbook>
</file>

<file path=xl/comments1.xml><?xml version="1.0" encoding="utf-8"?>
<comments xmlns="http://schemas.openxmlformats.org/spreadsheetml/2006/main">
  <authors>
    <author>Milos</author>
  </authors>
  <commentList>
    <comment ref="B2" authorId="0">
      <text>
        <r>
          <rPr>
            <b/>
            <sz val="8"/>
            <rFont val="Tahoma"/>
            <family val="0"/>
          </rPr>
          <t>ИНФОРМАЦИЈА</t>
        </r>
        <r>
          <rPr>
            <sz val="8"/>
            <rFont val="Tahoma"/>
            <family val="0"/>
          </rPr>
          <t xml:space="preserve">
Овде упиши назив радне јединице
</t>
        </r>
      </text>
    </comment>
    <comment ref="W3" authorId="0">
      <text>
        <r>
          <rPr>
            <b/>
            <sz val="8"/>
            <rFont val="Tahoma"/>
            <family val="0"/>
          </rPr>
          <t>ИНФОРМАЦИЈА:</t>
        </r>
        <r>
          <rPr>
            <sz val="8"/>
            <rFont val="Tahoma"/>
            <family val="0"/>
          </rPr>
          <t xml:space="preserve">
Овде унесите месец и годину.
нпр. за месец април 2007.године унесите 
04.2007</t>
        </r>
      </text>
    </comment>
    <comment ref="EG7" authorId="0">
      <text>
        <r>
          <rPr>
            <b/>
            <sz val="8"/>
            <rFont val="Times New Roman"/>
            <family val="1"/>
          </rPr>
          <t xml:space="preserve">ИНФОРМАЦИЈА О ДЕЖУРСТВУ
</t>
        </r>
        <r>
          <rPr>
            <sz val="10"/>
            <rFont val="Times New Roman"/>
            <family val="1"/>
          </rPr>
          <t>У смислу дежурства дани се рачунају на следећи начин:</t>
        </r>
        <r>
          <rPr>
            <b/>
            <sz val="8"/>
            <rFont val="Times New Roman"/>
            <family val="1"/>
          </rPr>
          <t xml:space="preserve">
</t>
        </r>
        <r>
          <rPr>
            <sz val="10"/>
            <color indexed="10"/>
            <rFont val="Times New Roman"/>
            <family val="1"/>
          </rPr>
          <t>Радни дани</t>
        </r>
        <r>
          <rPr>
            <sz val="10"/>
            <rFont val="Times New Roman"/>
            <family val="1"/>
          </rPr>
          <t xml:space="preserve"> : понедељак, уторак, среда, четвртак. (6% на основну плату за једно дежурство);
</t>
        </r>
        <r>
          <rPr>
            <sz val="10"/>
            <color indexed="10"/>
            <rFont val="Times New Roman"/>
            <family val="1"/>
          </rPr>
          <t>Нерадни дани</t>
        </r>
        <r>
          <rPr>
            <sz val="10"/>
            <rFont val="Times New Roman"/>
            <family val="1"/>
          </rPr>
          <t xml:space="preserve"> : петак, субота, недеља.  (9% на основну плату за једно дежурство);          
</t>
        </r>
        <r>
          <rPr>
            <sz val="10"/>
            <color indexed="10"/>
            <rFont val="Times New Roman"/>
            <family val="1"/>
          </rPr>
          <t>Празник</t>
        </r>
        <r>
          <rPr>
            <sz val="10"/>
            <rFont val="Times New Roman"/>
            <family val="1"/>
          </rPr>
          <t xml:space="preserve">: у дежурство за  држ. праз. рачуна се дежурство када лице предаје односно прима дужност на дан држ. праз. и сви дани држ.праз.  (12% на основну плату за једно дежурство);               </t>
        </r>
        <r>
          <rPr>
            <b/>
            <sz val="8"/>
            <rFont val="Times New Roman"/>
            <family val="1"/>
          </rPr>
          <t xml:space="preserve">
</t>
        </r>
        <r>
          <rPr>
            <sz val="10"/>
            <rFont val="Times New Roman"/>
            <family val="1"/>
          </rPr>
          <t xml:space="preserve">Због тачног евидентирања дежурства у  осенчена поља упиши датуме државних празника (само они који се празнују нерадно) за текући месец  (у следећем формату нпр.31.12.2008).
Обавезно упиши и датум пре првог дана празника јер се и то дежурство рачуна као празнично.
</t>
        </r>
      </text>
    </comment>
    <comment ref="AJ57" authorId="0">
      <text>
        <r>
          <rPr>
            <b/>
            <sz val="8"/>
            <rFont val="Tahoma"/>
            <family val="0"/>
          </rPr>
          <t>ИНФОРМАЦИЈА</t>
        </r>
        <r>
          <rPr>
            <sz val="8"/>
            <rFont val="Tahoma"/>
            <family val="0"/>
          </rPr>
          <t xml:space="preserve">
Овде упиши чин надлежног старешине-командира</t>
        </r>
      </text>
    </comment>
    <comment ref="AJ58" authorId="0">
      <text>
        <r>
          <rPr>
            <b/>
            <sz val="8"/>
            <rFont val="Tahoma"/>
            <family val="0"/>
          </rPr>
          <t>ИНФОРМАЦИЈА</t>
        </r>
        <r>
          <rPr>
            <sz val="8"/>
            <rFont val="Tahoma"/>
            <family val="0"/>
          </rPr>
          <t xml:space="preserve">
Овде упиши име и презиме надлежног старешине-командира</t>
        </r>
      </text>
    </comment>
  </commentList>
</comments>
</file>

<file path=xl/sharedStrings.xml><?xml version="1.0" encoding="utf-8"?>
<sst xmlns="http://schemas.openxmlformats.org/spreadsheetml/2006/main" count="112" uniqueCount="63">
  <si>
    <t>ЕВИДЕНЦИЈА</t>
  </si>
  <si>
    <t>.године</t>
  </si>
  <si>
    <t>Могућ број радних часова</t>
  </si>
  <si>
    <t>Рб</t>
  </si>
  <si>
    <t>Презиме,                име  и             ЈМБГ</t>
  </si>
  <si>
    <t>Радно време</t>
  </si>
  <si>
    <t>УКУПНО</t>
  </si>
  <si>
    <t>Сати на раду</t>
  </si>
  <si>
    <t>Годишњи одмор</t>
  </si>
  <si>
    <t>Боловање</t>
  </si>
  <si>
    <t>Прековремени сати</t>
  </si>
  <si>
    <t>Државни празник</t>
  </si>
  <si>
    <t>Ноћни рад</t>
  </si>
  <si>
    <t>Неоправдано одсутан</t>
  </si>
  <si>
    <t>РРВ</t>
  </si>
  <si>
    <t>Прерасподела сати</t>
  </si>
  <si>
    <t>лег.</t>
  </si>
  <si>
    <t>I</t>
  </si>
  <si>
    <t>II</t>
  </si>
  <si>
    <t>III</t>
  </si>
  <si>
    <t>Р</t>
  </si>
  <si>
    <t>Присутан на раду</t>
  </si>
  <si>
    <t>Го</t>
  </si>
  <si>
    <t>Сменски рад 8 часова</t>
  </si>
  <si>
    <t>Сменски рад 12 часова</t>
  </si>
  <si>
    <t>Сменски рад 24 часа</t>
  </si>
  <si>
    <t>Легенда:</t>
  </si>
  <si>
    <t>Д</t>
  </si>
  <si>
    <t>Дежурство</t>
  </si>
  <si>
    <t>Пo</t>
  </si>
  <si>
    <t>Плаћено одсуство</t>
  </si>
  <si>
    <t>oд 07.00 дo 15.00</t>
  </si>
  <si>
    <t>од 07.00 до 19.00</t>
  </si>
  <si>
    <t>од 08.00</t>
  </si>
  <si>
    <t>КД</t>
  </si>
  <si>
    <t>Кућно дежурство</t>
  </si>
  <si>
    <t>ДП</t>
  </si>
  <si>
    <t>oд 15.00 дo 23.00</t>
  </si>
  <si>
    <t>од 19.00 до 07.00</t>
  </si>
  <si>
    <t>СП</t>
  </si>
  <si>
    <t>Службени пут</t>
  </si>
  <si>
    <t xml:space="preserve">ПоО </t>
  </si>
  <si>
    <t>Породиљско одсуство</t>
  </si>
  <si>
    <t>oд 23.00 дo 07.00</t>
  </si>
  <si>
    <t>СД</t>
  </si>
  <si>
    <t>Слободан дан</t>
  </si>
  <si>
    <t>Бо</t>
  </si>
  <si>
    <t>Но</t>
  </si>
  <si>
    <t xml:space="preserve">присутности   на радном месту за месец  </t>
  </si>
  <si>
    <t>НАДЛЕЖНО ЛИЦЕ</t>
  </si>
  <si>
    <t xml:space="preserve">Д </t>
  </si>
  <si>
    <t xml:space="preserve">Р </t>
  </si>
  <si>
    <t>К</t>
  </si>
  <si>
    <t>С</t>
  </si>
  <si>
    <t>Е</t>
  </si>
  <si>
    <t>М</t>
  </si>
  <si>
    <t>Л</t>
  </si>
  <si>
    <t>О</t>
  </si>
  <si>
    <t>П</t>
  </si>
  <si>
    <t>Т</t>
  </si>
  <si>
    <t>Ц</t>
  </si>
  <si>
    <t>В</t>
  </si>
  <si>
    <t>Петар Петровиц 1108970321548</t>
  </si>
</sst>
</file>

<file path=xl/styles.xml><?xml version="1.0" encoding="utf-8"?>
<styleSheet xmlns="http://schemas.openxmlformats.org/spreadsheetml/2006/main">
  <numFmts count="1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[$-C1A]mmmm\ yyyy"/>
    <numFmt numFmtId="165" formatCode="[$-C1A]\ d\ ;@"/>
    <numFmt numFmtId="166" formatCode="#############"/>
  </numFmts>
  <fonts count="2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3"/>
      <name val="Arial"/>
      <family val="0"/>
    </font>
    <font>
      <u val="single"/>
      <sz val="10"/>
      <color indexed="12"/>
      <name val="Arial"/>
      <family val="0"/>
    </font>
    <font>
      <sz val="10"/>
      <color indexed="43"/>
      <name val="Times New Roman"/>
      <family val="1"/>
    </font>
    <font>
      <sz val="10"/>
      <color indexed="13"/>
      <name val="Arial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2" fillId="2" borderId="0" xfId="19" applyFont="1" applyFill="1" applyAlignment="1" applyProtection="1">
      <alignment/>
      <protection locked="0"/>
    </xf>
    <xf numFmtId="0" fontId="4" fillId="2" borderId="0" xfId="19" applyFont="1" applyFill="1" applyAlignment="1" applyProtection="1">
      <alignment vertical="center"/>
      <protection/>
    </xf>
    <xf numFmtId="0" fontId="5" fillId="2" borderId="0" xfId="19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/>
      <protection/>
    </xf>
    <xf numFmtId="14" fontId="1" fillId="2" borderId="0" xfId="0" applyNumberFormat="1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165" fontId="14" fillId="3" borderId="3" xfId="0" applyNumberFormat="1" applyFont="1" applyFill="1" applyBorder="1" applyAlignment="1" applyProtection="1">
      <alignment horizontal="center" vertical="center"/>
      <protection/>
    </xf>
    <xf numFmtId="165" fontId="14" fillId="3" borderId="4" xfId="0" applyNumberFormat="1" applyFont="1" applyFill="1" applyBorder="1" applyAlignment="1" applyProtection="1">
      <alignment horizontal="center" vertical="center"/>
      <protection/>
    </xf>
    <xf numFmtId="165" fontId="14" fillId="3" borderId="5" xfId="0" applyNumberFormat="1" applyFont="1" applyFill="1" applyBorder="1" applyAlignment="1" applyProtection="1">
      <alignment horizontal="center" vertical="center"/>
      <protection/>
    </xf>
    <xf numFmtId="0" fontId="15" fillId="3" borderId="3" xfId="0" applyFont="1" applyFill="1" applyBorder="1" applyAlignment="1" applyProtection="1">
      <alignment horizontal="center" vertical="center" textRotation="90" wrapText="1" shrinkToFit="1"/>
      <protection/>
    </xf>
    <xf numFmtId="0" fontId="15" fillId="3" borderId="7" xfId="0" applyFont="1" applyFill="1" applyBorder="1" applyAlignment="1" applyProtection="1">
      <alignment horizontal="center" vertical="center" textRotation="90" wrapText="1" shrinkToFit="1"/>
      <protection/>
    </xf>
    <xf numFmtId="0" fontId="15" fillId="3" borderId="4" xfId="0" applyFont="1" applyFill="1" applyBorder="1" applyAlignment="1" applyProtection="1">
      <alignment horizontal="center" vertical="center" textRotation="90" wrapText="1" shrinkToFi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8" xfId="0" applyFont="1" applyFill="1" applyBorder="1" applyAlignment="1" applyProtection="1">
      <alignment horizontal="center" vertical="center" wrapText="1" shrinkToFit="1"/>
      <protection locked="0"/>
    </xf>
    <xf numFmtId="0" fontId="12" fillId="3" borderId="9" xfId="0" applyFont="1" applyFill="1" applyBorder="1" applyAlignment="1" applyProtection="1">
      <alignment horizontal="center" vertical="center" textRotation="90" wrapText="1"/>
      <protection/>
    </xf>
    <xf numFmtId="0" fontId="14" fillId="0" borderId="0" xfId="0" applyFont="1" applyFill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14" fontId="1" fillId="4" borderId="0" xfId="0" applyNumberFormat="1" applyFont="1" applyFill="1" applyAlignment="1" applyProtection="1">
      <alignment/>
      <protection locked="0"/>
    </xf>
    <xf numFmtId="164" fontId="16" fillId="2" borderId="0" xfId="0" applyNumberFormat="1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15" xfId="19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2" fontId="19" fillId="0" borderId="0" xfId="0" applyNumberFormat="1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top"/>
      <protection/>
    </xf>
    <xf numFmtId="0" fontId="19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2" fontId="16" fillId="0" borderId="0" xfId="0" applyNumberFormat="1" applyFont="1" applyFill="1" applyAlignment="1" applyProtection="1">
      <alignment/>
      <protection/>
    </xf>
    <xf numFmtId="2" fontId="16" fillId="0" borderId="0" xfId="0" applyNumberFormat="1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19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left"/>
      <protection/>
    </xf>
    <xf numFmtId="0" fontId="7" fillId="6" borderId="0" xfId="0" applyNumberFormat="1" applyFont="1" applyFill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30" xfId="0" applyFont="1" applyFill="1" applyBorder="1" applyAlignment="1" applyProtection="1">
      <alignment horizontal="center" vertical="center" shrinkToFit="1"/>
      <protection/>
    </xf>
    <xf numFmtId="0" fontId="1" fillId="0" borderId="31" xfId="0" applyFont="1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166" fontId="1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6" fontId="16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6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textRotation="90" wrapText="1"/>
      <protection/>
    </xf>
    <xf numFmtId="0" fontId="12" fillId="0" borderId="6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shrinkToFit="1"/>
      <protection/>
    </xf>
    <xf numFmtId="0" fontId="13" fillId="0" borderId="33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7" fillId="6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10" fillId="6" borderId="35" xfId="0" applyNumberFormat="1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border/>
    </dxf>
    <dxf>
      <fill>
        <patternFill>
          <bgColor rgb="FFFFFF99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ki\Desktop\za%20olgicu\Radne%20liste\RADNA%20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idencijaPrisutnosti za PVL"/>
      <sheetName val="EvidencijaPrisutnosti za CL"/>
      <sheetName val="StatistikaGodisnjaPVL"/>
      <sheetName val="StatistikaGodisnjaCL"/>
      <sheetName val="DP za PVL"/>
      <sheetName val="DP za CL"/>
      <sheetName val="NR za PVL"/>
      <sheetName val="NR za CL"/>
      <sheetName val="Dezurstvo PVL"/>
      <sheetName val="Dezurstvo CL"/>
      <sheetName val="Statistika"/>
      <sheetName val="Uputstvo"/>
    </sheetNames>
    <definedNames>
      <definedName name="Brisanje"/>
      <definedName name="OtvoriStatistikaGodisnjaPVL"/>
      <definedName name="OtvoriUputstvo"/>
      <definedName name="SortiranjePVL"/>
      <definedName name="StampanjeDPzaPVL"/>
      <definedName name="StampanjeEPzaPVL"/>
      <definedName name="StampanjeListeDezurstvaPVL"/>
      <definedName name="StampanjeNRzaPVL"/>
      <definedName name="StampanjeStatistike"/>
      <definedName name="StampanjeStatistikePV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454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1.7109375" style="1" customWidth="1"/>
    <col min="2" max="2" width="3.28125" style="1" customWidth="1"/>
    <col min="3" max="3" width="3.28125" style="1" hidden="1" customWidth="1"/>
    <col min="4" max="4" width="15.140625" style="1" customWidth="1"/>
    <col min="5" max="5" width="5.7109375" style="1" customWidth="1"/>
    <col min="6" max="6" width="3.421875" style="1" customWidth="1"/>
    <col min="7" max="37" width="3.00390625" style="1" customWidth="1"/>
    <col min="38" max="45" width="3.57421875" style="1" customWidth="1"/>
    <col min="46" max="46" width="6.7109375" style="1" hidden="1" customWidth="1"/>
    <col min="47" max="47" width="0" style="1" hidden="1" customWidth="1"/>
    <col min="48" max="48" width="10.57421875" style="1" hidden="1" customWidth="1"/>
    <col min="49" max="49" width="0" style="1" hidden="1" customWidth="1"/>
    <col min="50" max="50" width="5.57421875" style="5" hidden="1" customWidth="1"/>
    <col min="51" max="51" width="5.7109375" style="5" hidden="1" customWidth="1"/>
    <col min="52" max="60" width="2.7109375" style="5" hidden="1" customWidth="1"/>
    <col min="61" max="61" width="21.421875" style="5" hidden="1" customWidth="1"/>
    <col min="62" max="111" width="3.00390625" style="5" hidden="1" customWidth="1"/>
    <col min="112" max="114" width="3.00390625" style="1" hidden="1" customWidth="1"/>
    <col min="115" max="123" width="2.7109375" style="1" hidden="1" customWidth="1"/>
    <col min="124" max="148" width="0" style="1" hidden="1" customWidth="1"/>
    <col min="149" max="182" width="9.140625" style="1" customWidth="1"/>
    <col min="183" max="194" width="4.8515625" style="1" customWidth="1"/>
    <col min="195" max="199" width="9.140625" style="1" customWidth="1"/>
    <col min="200" max="200" width="15.421875" style="6" customWidth="1"/>
    <col min="201" max="201" width="16.7109375" style="6" customWidth="1"/>
    <col min="202" max="208" width="9.140625" style="6" customWidth="1"/>
    <col min="209" max="253" width="9.140625" style="1" customWidth="1"/>
    <col min="254" max="16384" width="3.57421875" style="1" customWidth="1"/>
  </cols>
  <sheetData>
    <row r="1" spans="2:10" ht="57" customHeight="1">
      <c r="B1" s="2"/>
      <c r="C1" s="2"/>
      <c r="D1" s="2"/>
      <c r="E1" s="2"/>
      <c r="F1" s="3"/>
      <c r="G1" s="4"/>
      <c r="H1" s="4"/>
      <c r="I1" s="4"/>
      <c r="J1" s="4"/>
    </row>
    <row r="2" spans="2:46" ht="15.75" customHeight="1">
      <c r="B2" s="114"/>
      <c r="C2" s="114"/>
      <c r="D2" s="114"/>
      <c r="E2" s="114"/>
      <c r="F2" s="115" t="s">
        <v>0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8"/>
      <c r="AM2" s="8"/>
      <c r="AN2" s="8"/>
      <c r="AO2" s="8"/>
      <c r="AP2" s="8"/>
      <c r="AQ2" s="8"/>
      <c r="AR2" s="7"/>
      <c r="AS2" s="9"/>
      <c r="AT2" s="9"/>
    </row>
    <row r="3" spans="1:48" ht="15.75" customHeight="1">
      <c r="A3" s="10">
        <f>MONTH(W3)</f>
        <v>4</v>
      </c>
      <c r="B3" s="9"/>
      <c r="C3" s="9"/>
      <c r="D3" s="9"/>
      <c r="E3" s="9"/>
      <c r="F3" s="116" t="s">
        <v>48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>
        <v>39539</v>
      </c>
      <c r="X3" s="117"/>
      <c r="Y3" s="117"/>
      <c r="Z3" s="117"/>
      <c r="AA3" s="117"/>
      <c r="AB3" s="11" t="s">
        <v>1</v>
      </c>
      <c r="AC3" s="11"/>
      <c r="AD3" s="11"/>
      <c r="AE3" s="11"/>
      <c r="AF3" s="11"/>
      <c r="AG3" s="11"/>
      <c r="AH3" s="11"/>
      <c r="AI3" s="11"/>
      <c r="AJ3" s="11"/>
      <c r="AK3" s="118"/>
      <c r="AL3" s="118"/>
      <c r="AM3" s="118"/>
      <c r="AN3" s="118"/>
      <c r="AO3" s="118"/>
      <c r="AP3" s="118"/>
      <c r="AQ3" s="118"/>
      <c r="AR3" s="12"/>
      <c r="AS3" s="9"/>
      <c r="AT3" s="13"/>
      <c r="AV3" s="14">
        <f>EOMONTH(W3,0)</f>
        <v>39568</v>
      </c>
    </row>
    <row r="4" spans="1:46" ht="15.75" customHeight="1" thickBot="1">
      <c r="A4" s="10">
        <f>YEAR(W3)</f>
        <v>2008</v>
      </c>
      <c r="B4" s="9"/>
      <c r="C4" s="9"/>
      <c r="D4" s="9"/>
      <c r="E4" s="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05" t="s">
        <v>2</v>
      </c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>
        <f>NETWORKDAYS(W3,AV3)*8</f>
        <v>176</v>
      </c>
      <c r="AP4" s="106"/>
      <c r="AQ4" s="16"/>
      <c r="AR4" s="12"/>
      <c r="AS4" s="9"/>
      <c r="AT4" s="9"/>
    </row>
    <row r="5" spans="2:46" ht="11.25" customHeight="1" thickBot="1">
      <c r="B5" s="88" t="s">
        <v>3</v>
      </c>
      <c r="C5" s="17"/>
      <c r="D5" s="107" t="s">
        <v>4</v>
      </c>
      <c r="E5" s="107"/>
      <c r="F5" s="109" t="s">
        <v>5</v>
      </c>
      <c r="G5" s="18" t="str">
        <f>TEXT(WEEKDAY(G6),"ddd")</f>
        <v>уто</v>
      </c>
      <c r="H5" s="19" t="str">
        <f aca="true" t="shared" si="0" ref="H5:AK5">TEXT(WEEKDAY(H6),"ddd")</f>
        <v>сре</v>
      </c>
      <c r="I5" s="19" t="str">
        <f t="shared" si="0"/>
        <v>чет</v>
      </c>
      <c r="J5" s="19" t="str">
        <f t="shared" si="0"/>
        <v>пет</v>
      </c>
      <c r="K5" s="19" t="str">
        <f t="shared" si="0"/>
        <v>суб</v>
      </c>
      <c r="L5" s="19" t="str">
        <f t="shared" si="0"/>
        <v>нед</v>
      </c>
      <c r="M5" s="19" t="str">
        <f t="shared" si="0"/>
        <v>пон</v>
      </c>
      <c r="N5" s="19" t="str">
        <f t="shared" si="0"/>
        <v>уто</v>
      </c>
      <c r="O5" s="19" t="str">
        <f t="shared" si="0"/>
        <v>сре</v>
      </c>
      <c r="P5" s="19" t="str">
        <f t="shared" si="0"/>
        <v>чет</v>
      </c>
      <c r="Q5" s="19" t="str">
        <f t="shared" si="0"/>
        <v>пет</v>
      </c>
      <c r="R5" s="19" t="str">
        <f t="shared" si="0"/>
        <v>суб</v>
      </c>
      <c r="S5" s="19" t="str">
        <f t="shared" si="0"/>
        <v>нед</v>
      </c>
      <c r="T5" s="19" t="str">
        <f t="shared" si="0"/>
        <v>пон</v>
      </c>
      <c r="U5" s="19" t="str">
        <f t="shared" si="0"/>
        <v>уто</v>
      </c>
      <c r="V5" s="19" t="str">
        <f t="shared" si="0"/>
        <v>сре</v>
      </c>
      <c r="W5" s="19" t="str">
        <f t="shared" si="0"/>
        <v>чет</v>
      </c>
      <c r="X5" s="19" t="str">
        <f t="shared" si="0"/>
        <v>пет</v>
      </c>
      <c r="Y5" s="19" t="str">
        <f t="shared" si="0"/>
        <v>суб</v>
      </c>
      <c r="Z5" s="19" t="str">
        <f t="shared" si="0"/>
        <v>нед</v>
      </c>
      <c r="AA5" s="19" t="str">
        <f>TEXT(WEEKDAY(AA6),"ddd")</f>
        <v>пон</v>
      </c>
      <c r="AB5" s="19" t="str">
        <f t="shared" si="0"/>
        <v>уто</v>
      </c>
      <c r="AC5" s="19" t="str">
        <f t="shared" si="0"/>
        <v>сре</v>
      </c>
      <c r="AD5" s="19" t="str">
        <f t="shared" si="0"/>
        <v>чет</v>
      </c>
      <c r="AE5" s="19" t="str">
        <f t="shared" si="0"/>
        <v>пет</v>
      </c>
      <c r="AF5" s="19" t="str">
        <f t="shared" si="0"/>
        <v>суб</v>
      </c>
      <c r="AG5" s="19" t="str">
        <f t="shared" si="0"/>
        <v>нед</v>
      </c>
      <c r="AH5" s="19" t="str">
        <f t="shared" si="0"/>
        <v>пон</v>
      </c>
      <c r="AI5" s="19" t="str">
        <f t="shared" si="0"/>
        <v>уто</v>
      </c>
      <c r="AJ5" s="19" t="str">
        <f t="shared" si="0"/>
        <v>сре</v>
      </c>
      <c r="AK5" s="20" t="str">
        <f t="shared" si="0"/>
        <v>чет</v>
      </c>
      <c r="AL5" s="111" t="s">
        <v>6</v>
      </c>
      <c r="AM5" s="112"/>
      <c r="AN5" s="112"/>
      <c r="AO5" s="112"/>
      <c r="AP5" s="112"/>
      <c r="AQ5" s="112"/>
      <c r="AR5" s="112"/>
      <c r="AS5" s="113"/>
      <c r="AT5" s="9"/>
    </row>
    <row r="6" spans="2:194" ht="40.5" customHeight="1" thickBot="1">
      <c r="B6" s="90"/>
      <c r="C6" s="21"/>
      <c r="D6" s="108"/>
      <c r="E6" s="108"/>
      <c r="F6" s="110"/>
      <c r="G6" s="22">
        <f>W3</f>
        <v>39539</v>
      </c>
      <c r="H6" s="23">
        <f>W3+1</f>
        <v>39540</v>
      </c>
      <c r="I6" s="23">
        <f>W3+2</f>
        <v>39541</v>
      </c>
      <c r="J6" s="23">
        <f>W3+3</f>
        <v>39542</v>
      </c>
      <c r="K6" s="23">
        <f>W3+4</f>
        <v>39543</v>
      </c>
      <c r="L6" s="23">
        <f>W3+5</f>
        <v>39544</v>
      </c>
      <c r="M6" s="23">
        <f>W3+6</f>
        <v>39545</v>
      </c>
      <c r="N6" s="23">
        <f>W3+7</f>
        <v>39546</v>
      </c>
      <c r="O6" s="23">
        <f>W3+8</f>
        <v>39547</v>
      </c>
      <c r="P6" s="23">
        <f>W3+9</f>
        <v>39548</v>
      </c>
      <c r="Q6" s="23">
        <f>W3+10</f>
        <v>39549</v>
      </c>
      <c r="R6" s="23">
        <f>W3+11</f>
        <v>39550</v>
      </c>
      <c r="S6" s="23">
        <f>W3+12</f>
        <v>39551</v>
      </c>
      <c r="T6" s="23">
        <f>W3+13</f>
        <v>39552</v>
      </c>
      <c r="U6" s="23">
        <f>W3+14</f>
        <v>39553</v>
      </c>
      <c r="V6" s="23">
        <f>W3+15</f>
        <v>39554</v>
      </c>
      <c r="W6" s="23">
        <f>W3+16</f>
        <v>39555</v>
      </c>
      <c r="X6" s="23">
        <f>W3+17</f>
        <v>39556</v>
      </c>
      <c r="Y6" s="23">
        <f>W3+18</f>
        <v>39557</v>
      </c>
      <c r="Z6" s="23">
        <f>W3+19</f>
        <v>39558</v>
      </c>
      <c r="AA6" s="23">
        <f>W3+20</f>
        <v>39559</v>
      </c>
      <c r="AB6" s="23">
        <f>W3+21</f>
        <v>39560</v>
      </c>
      <c r="AC6" s="23">
        <f>W3+22</f>
        <v>39561</v>
      </c>
      <c r="AD6" s="23">
        <f>W3+23</f>
        <v>39562</v>
      </c>
      <c r="AE6" s="23">
        <f>W3+24</f>
        <v>39563</v>
      </c>
      <c r="AF6" s="23">
        <f>W3+25</f>
        <v>39564</v>
      </c>
      <c r="AG6" s="23">
        <f>W3+26</f>
        <v>39565</v>
      </c>
      <c r="AH6" s="23">
        <f>W3+27</f>
        <v>39566</v>
      </c>
      <c r="AI6" s="23">
        <f>W3+28</f>
        <v>39567</v>
      </c>
      <c r="AJ6" s="23">
        <f>W3+29</f>
        <v>39568</v>
      </c>
      <c r="AK6" s="24">
        <f>W3+30</f>
        <v>39569</v>
      </c>
      <c r="AL6" s="25" t="s">
        <v>7</v>
      </c>
      <c r="AM6" s="26" t="s">
        <v>8</v>
      </c>
      <c r="AN6" s="27" t="s">
        <v>9</v>
      </c>
      <c r="AO6" s="27" t="s">
        <v>10</v>
      </c>
      <c r="AP6" s="27" t="s">
        <v>11</v>
      </c>
      <c r="AQ6" s="27" t="s">
        <v>12</v>
      </c>
      <c r="AR6" s="26" t="s">
        <v>13</v>
      </c>
      <c r="AS6" s="32" t="s">
        <v>14</v>
      </c>
      <c r="AT6" s="33" t="s">
        <v>15</v>
      </c>
      <c r="GA6" s="1" t="s">
        <v>50</v>
      </c>
      <c r="GB6" s="1" t="s">
        <v>51</v>
      </c>
      <c r="GC6" s="1" t="s">
        <v>52</v>
      </c>
      <c r="GD6" s="1" t="s">
        <v>53</v>
      </c>
      <c r="GE6" s="1" t="s">
        <v>54</v>
      </c>
      <c r="GF6" s="1" t="s">
        <v>55</v>
      </c>
      <c r="GG6" s="1" t="s">
        <v>56</v>
      </c>
      <c r="GH6" s="1" t="s">
        <v>57</v>
      </c>
      <c r="GI6" s="1" t="s">
        <v>58</v>
      </c>
      <c r="GJ6" s="1" t="s">
        <v>59</v>
      </c>
      <c r="GK6" s="1" t="s">
        <v>60</v>
      </c>
      <c r="GL6" s="1" t="s">
        <v>61</v>
      </c>
    </row>
    <row r="7" spans="1:204" ht="12" customHeight="1">
      <c r="A7" s="34"/>
      <c r="B7" s="88">
        <v>1</v>
      </c>
      <c r="C7" s="91">
        <f>IF(SUM(GA7:GL7)=0,55,SUM(GA7:GL7))</f>
        <v>55</v>
      </c>
      <c r="D7" s="30" t="s">
        <v>62</v>
      </c>
      <c r="E7" s="30"/>
      <c r="F7" s="35" t="s">
        <v>16</v>
      </c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99">
        <f>satinaraduPVL+dezurstvoPVL+kucnodezurstvoPVL</f>
        <v>0</v>
      </c>
      <c r="AM7" s="93">
        <f>(godisnjiodmorPVL+placenoPVL+nijeradiodrzavnipraznikPVL)</f>
        <v>0</v>
      </c>
      <c r="AN7" s="93">
        <f>bolovanjePVL+porodiljskoPVL</f>
        <v>0</v>
      </c>
      <c r="AO7" s="93">
        <v>0</v>
      </c>
      <c r="AP7" s="93">
        <f>drzavnipraznikPVL</f>
        <v>0</v>
      </c>
      <c r="AQ7" s="93">
        <f>nocniradPVL</f>
        <v>0</v>
      </c>
      <c r="AR7" s="93">
        <f>neopravdanoodsutanPVL</f>
        <v>0</v>
      </c>
      <c r="AS7" s="96">
        <f>RRV</f>
        <v>176</v>
      </c>
      <c r="AT7" s="79">
        <f>(satinaraduPVL+kucnodezurstvoPVL+dezurstvoPVL+bolovanjePVL+porodiljskoPVL+godisnjiodmorPVL+placenoPVL+nijeradiodrzavnipraznikPVL)-RRV</f>
        <v>-176</v>
      </c>
      <c r="BJ7" s="5">
        <f aca="true" t="shared" si="1" ref="BJ7:CN7">nnnPVL</f>
        <v>0</v>
      </c>
      <c r="BK7" s="5">
        <f t="shared" si="1"/>
        <v>0</v>
      </c>
      <c r="BL7" s="5">
        <f t="shared" si="1"/>
        <v>0</v>
      </c>
      <c r="BM7" s="5">
        <f t="shared" si="1"/>
        <v>0</v>
      </c>
      <c r="BN7" s="5">
        <f t="shared" si="1"/>
        <v>0</v>
      </c>
      <c r="BO7" s="5">
        <f t="shared" si="1"/>
        <v>0</v>
      </c>
      <c r="BP7" s="5">
        <f t="shared" si="1"/>
        <v>0</v>
      </c>
      <c r="BQ7" s="5">
        <f t="shared" si="1"/>
        <v>0</v>
      </c>
      <c r="BR7" s="5">
        <f t="shared" si="1"/>
        <v>0</v>
      </c>
      <c r="BS7" s="5">
        <f t="shared" si="1"/>
        <v>0</v>
      </c>
      <c r="BT7" s="5">
        <f t="shared" si="1"/>
        <v>0</v>
      </c>
      <c r="BU7" s="5">
        <f t="shared" si="1"/>
        <v>0</v>
      </c>
      <c r="BV7" s="5">
        <f t="shared" si="1"/>
        <v>0</v>
      </c>
      <c r="BW7" s="5">
        <f t="shared" si="1"/>
        <v>0</v>
      </c>
      <c r="BX7" s="5">
        <f t="shared" si="1"/>
        <v>0</v>
      </c>
      <c r="BY7" s="5">
        <f t="shared" si="1"/>
        <v>0</v>
      </c>
      <c r="BZ7" s="5">
        <f t="shared" si="1"/>
        <v>0</v>
      </c>
      <c r="CA7" s="5">
        <f t="shared" si="1"/>
        <v>0</v>
      </c>
      <c r="CB7" s="5">
        <f t="shared" si="1"/>
        <v>0</v>
      </c>
      <c r="CC7" s="5">
        <f t="shared" si="1"/>
        <v>0</v>
      </c>
      <c r="CD7" s="5">
        <f t="shared" si="1"/>
        <v>0</v>
      </c>
      <c r="CE7" s="5">
        <f t="shared" si="1"/>
        <v>0</v>
      </c>
      <c r="CF7" s="5">
        <f t="shared" si="1"/>
        <v>0</v>
      </c>
      <c r="CG7" s="5">
        <f t="shared" si="1"/>
        <v>0</v>
      </c>
      <c r="CH7" s="5">
        <f t="shared" si="1"/>
        <v>0</v>
      </c>
      <c r="CI7" s="5">
        <f t="shared" si="1"/>
        <v>0</v>
      </c>
      <c r="CJ7" s="5">
        <f t="shared" si="1"/>
        <v>0</v>
      </c>
      <c r="CK7" s="5">
        <f t="shared" si="1"/>
        <v>0</v>
      </c>
      <c r="CL7" s="5">
        <f t="shared" si="1"/>
        <v>0</v>
      </c>
      <c r="CM7" s="5">
        <f t="shared" si="1"/>
        <v>0</v>
      </c>
      <c r="CN7" s="5">
        <f t="shared" si="1"/>
        <v>0</v>
      </c>
      <c r="EG7" s="38">
        <v>39492</v>
      </c>
      <c r="GA7" s="71" t="str">
        <f>IF($E7=GA$6,GA$51," ")</f>
        <v> </v>
      </c>
      <c r="GB7" s="71" t="str">
        <f>IF($E7=GB$6,GB$51," ")</f>
        <v> </v>
      </c>
      <c r="GC7" s="71" t="str">
        <f>IF($E7=GC$6,GC$51," ")</f>
        <v> </v>
      </c>
      <c r="GD7" s="71" t="str">
        <f>IF($E7=GD$6,GD$51," ")</f>
        <v> </v>
      </c>
      <c r="GE7" s="71" t="str">
        <f>IF($E7=GE$6,GE$51," ")</f>
        <v> </v>
      </c>
      <c r="GF7" s="71" t="str">
        <f>IF($E7=GF$6,GF$51," ")</f>
        <v> </v>
      </c>
      <c r="GG7" s="71" t="str">
        <f>IF($E7=GG$6,GG$51," ")</f>
        <v> </v>
      </c>
      <c r="GH7" s="71" t="str">
        <f>IF($E7=GH$6,GH$51," ")</f>
        <v> </v>
      </c>
      <c r="GI7" s="71" t="str">
        <f>IF($E7=GI$6,GI$51," ")</f>
        <v> </v>
      </c>
      <c r="GJ7" s="71" t="str">
        <f>IF($E7=GJ$6,GJ$51," ")</f>
        <v> </v>
      </c>
      <c r="GK7" s="71" t="str">
        <f>IF($E7=GK$6,GK$51," ")</f>
        <v> </v>
      </c>
      <c r="GL7" s="71" t="str">
        <f>IF($E7=GL$6,GL$51," ")</f>
        <v> </v>
      </c>
      <c r="GR7" s="39">
        <v>36526</v>
      </c>
      <c r="GS7" s="39"/>
      <c r="GT7" s="39"/>
      <c r="GU7" s="39"/>
      <c r="GV7" s="39"/>
    </row>
    <row r="8" spans="1:200" ht="12" customHeight="1">
      <c r="A8" s="34"/>
      <c r="B8" s="89"/>
      <c r="C8" s="28"/>
      <c r="D8" s="31"/>
      <c r="E8" s="31"/>
      <c r="F8" s="40" t="s">
        <v>17</v>
      </c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100"/>
      <c r="AM8" s="94"/>
      <c r="AN8" s="94"/>
      <c r="AO8" s="94"/>
      <c r="AP8" s="94"/>
      <c r="AQ8" s="94"/>
      <c r="AR8" s="94"/>
      <c r="AS8" s="97"/>
      <c r="AT8" s="80"/>
      <c r="BJ8" s="5" t="str">
        <f aca="true" t="shared" si="2" ref="BJ8:CN8">dddPVL</f>
        <v> </v>
      </c>
      <c r="BK8" s="5" t="str">
        <f t="shared" si="2"/>
        <v> </v>
      </c>
      <c r="BL8" s="5" t="str">
        <f t="shared" si="2"/>
        <v> </v>
      </c>
      <c r="BM8" s="5" t="str">
        <f t="shared" si="2"/>
        <v> </v>
      </c>
      <c r="BN8" s="5" t="str">
        <f t="shared" si="2"/>
        <v> </v>
      </c>
      <c r="BO8" s="5" t="str">
        <f t="shared" si="2"/>
        <v> </v>
      </c>
      <c r="BP8" s="5" t="str">
        <f t="shared" si="2"/>
        <v> </v>
      </c>
      <c r="BQ8" s="5" t="str">
        <f t="shared" si="2"/>
        <v> </v>
      </c>
      <c r="BR8" s="5" t="str">
        <f t="shared" si="2"/>
        <v> </v>
      </c>
      <c r="BS8" s="5" t="str">
        <f t="shared" si="2"/>
        <v> </v>
      </c>
      <c r="BT8" s="5" t="str">
        <f t="shared" si="2"/>
        <v> </v>
      </c>
      <c r="BU8" s="5" t="str">
        <f t="shared" si="2"/>
        <v> </v>
      </c>
      <c r="BV8" s="5" t="str">
        <f t="shared" si="2"/>
        <v> </v>
      </c>
      <c r="BW8" s="5" t="str">
        <f t="shared" si="2"/>
        <v> </v>
      </c>
      <c r="BX8" s="5" t="str">
        <f t="shared" si="2"/>
        <v> </v>
      </c>
      <c r="BY8" s="5" t="str">
        <f t="shared" si="2"/>
        <v> </v>
      </c>
      <c r="BZ8" s="5" t="str">
        <f t="shared" si="2"/>
        <v> </v>
      </c>
      <c r="CA8" s="5" t="str">
        <f t="shared" si="2"/>
        <v> </v>
      </c>
      <c r="CB8" s="5" t="str">
        <f t="shared" si="2"/>
        <v> </v>
      </c>
      <c r="CC8" s="5" t="str">
        <f t="shared" si="2"/>
        <v> </v>
      </c>
      <c r="CD8" s="5" t="str">
        <f t="shared" si="2"/>
        <v> </v>
      </c>
      <c r="CE8" s="5" t="str">
        <f t="shared" si="2"/>
        <v> </v>
      </c>
      <c r="CF8" s="5" t="str">
        <f t="shared" si="2"/>
        <v> </v>
      </c>
      <c r="CG8" s="5" t="str">
        <f t="shared" si="2"/>
        <v> </v>
      </c>
      <c r="CH8" s="5" t="str">
        <f t="shared" si="2"/>
        <v> </v>
      </c>
      <c r="CI8" s="5" t="str">
        <f t="shared" si="2"/>
        <v> </v>
      </c>
      <c r="CJ8" s="5" t="str">
        <f t="shared" si="2"/>
        <v> </v>
      </c>
      <c r="CK8" s="5" t="str">
        <f t="shared" si="2"/>
        <v> </v>
      </c>
      <c r="CL8" s="5" t="str">
        <f t="shared" si="2"/>
        <v> </v>
      </c>
      <c r="CM8" s="5" t="str">
        <f t="shared" si="2"/>
        <v> </v>
      </c>
      <c r="CN8" s="5" t="str">
        <f t="shared" si="2"/>
        <v> </v>
      </c>
      <c r="EG8" s="38">
        <v>39493</v>
      </c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R8" s="39">
        <v>36557</v>
      </c>
    </row>
    <row r="9" spans="1:200" ht="12" customHeight="1">
      <c r="A9" s="34"/>
      <c r="B9" s="89"/>
      <c r="C9" s="28"/>
      <c r="D9" s="31"/>
      <c r="E9" s="31"/>
      <c r="F9" s="40" t="s">
        <v>18</v>
      </c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100"/>
      <c r="AM9" s="94"/>
      <c r="AN9" s="94"/>
      <c r="AO9" s="94"/>
      <c r="AP9" s="94"/>
      <c r="AQ9" s="94"/>
      <c r="AR9" s="94"/>
      <c r="AS9" s="97"/>
      <c r="AT9" s="80"/>
      <c r="BJ9" s="5" t="str">
        <f aca="true" t="shared" si="3" ref="BJ9:CN9">dezPVL</f>
        <v> </v>
      </c>
      <c r="BK9" s="5" t="str">
        <f t="shared" si="3"/>
        <v> </v>
      </c>
      <c r="BL9" s="5" t="str">
        <f t="shared" si="3"/>
        <v> </v>
      </c>
      <c r="BM9" s="5" t="str">
        <f t="shared" si="3"/>
        <v> </v>
      </c>
      <c r="BN9" s="5" t="str">
        <f t="shared" si="3"/>
        <v> </v>
      </c>
      <c r="BO9" s="5" t="str">
        <f t="shared" si="3"/>
        <v> </v>
      </c>
      <c r="BP9" s="5" t="str">
        <f t="shared" si="3"/>
        <v> </v>
      </c>
      <c r="BQ9" s="5" t="str">
        <f t="shared" si="3"/>
        <v> </v>
      </c>
      <c r="BR9" s="5" t="str">
        <f t="shared" si="3"/>
        <v> </v>
      </c>
      <c r="BS9" s="5" t="str">
        <f t="shared" si="3"/>
        <v> </v>
      </c>
      <c r="BT9" s="5" t="str">
        <f t="shared" si="3"/>
        <v> </v>
      </c>
      <c r="BU9" s="5" t="str">
        <f t="shared" si="3"/>
        <v> </v>
      </c>
      <c r="BV9" s="5" t="str">
        <f t="shared" si="3"/>
        <v> </v>
      </c>
      <c r="BW9" s="5" t="str">
        <f t="shared" si="3"/>
        <v> </v>
      </c>
      <c r="BX9" s="5" t="str">
        <f t="shared" si="3"/>
        <v> </v>
      </c>
      <c r="BY9" s="5" t="str">
        <f t="shared" si="3"/>
        <v> </v>
      </c>
      <c r="BZ9" s="5" t="str">
        <f t="shared" si="3"/>
        <v> </v>
      </c>
      <c r="CA9" s="5" t="str">
        <f t="shared" si="3"/>
        <v> </v>
      </c>
      <c r="CB9" s="5" t="str">
        <f t="shared" si="3"/>
        <v> </v>
      </c>
      <c r="CC9" s="5" t="str">
        <f t="shared" si="3"/>
        <v> </v>
      </c>
      <c r="CD9" s="5" t="str">
        <f t="shared" si="3"/>
        <v> </v>
      </c>
      <c r="CE9" s="5" t="str">
        <f t="shared" si="3"/>
        <v> </v>
      </c>
      <c r="CF9" s="5" t="str">
        <f t="shared" si="3"/>
        <v> </v>
      </c>
      <c r="CG9" s="5" t="str">
        <f t="shared" si="3"/>
        <v> </v>
      </c>
      <c r="CH9" s="5" t="str">
        <f t="shared" si="3"/>
        <v> </v>
      </c>
      <c r="CI9" s="5" t="str">
        <f t="shared" si="3"/>
        <v> </v>
      </c>
      <c r="CJ9" s="5" t="str">
        <f t="shared" si="3"/>
        <v> </v>
      </c>
      <c r="CK9" s="5" t="str">
        <f t="shared" si="3"/>
        <v> </v>
      </c>
      <c r="CL9" s="5" t="str">
        <f t="shared" si="3"/>
        <v> </v>
      </c>
      <c r="CM9" s="5" t="str">
        <f t="shared" si="3"/>
        <v> </v>
      </c>
      <c r="CN9" s="5" t="str">
        <f t="shared" si="3"/>
        <v> </v>
      </c>
      <c r="EG9" s="38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R9" s="39">
        <v>36586</v>
      </c>
    </row>
    <row r="10" spans="1:200" ht="12" customHeight="1" thickBot="1">
      <c r="A10" s="34"/>
      <c r="B10" s="90"/>
      <c r="C10" s="29"/>
      <c r="D10" s="92"/>
      <c r="E10" s="92"/>
      <c r="F10" s="44" t="s">
        <v>19</v>
      </c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5"/>
      <c r="AK10" s="45"/>
      <c r="AL10" s="101"/>
      <c r="AM10" s="95"/>
      <c r="AN10" s="95"/>
      <c r="AO10" s="95"/>
      <c r="AP10" s="95"/>
      <c r="AQ10" s="95"/>
      <c r="AR10" s="95"/>
      <c r="AS10" s="98"/>
      <c r="AT10" s="81"/>
      <c r="EG10" s="38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R10" s="39">
        <v>36617</v>
      </c>
    </row>
    <row r="11" spans="1:200" ht="12" customHeight="1">
      <c r="A11" s="34"/>
      <c r="B11" s="88">
        <v>2</v>
      </c>
      <c r="C11" s="91">
        <f>IF(SUM(GA11:GL11)=0,55,SUM(GA11:GL11))</f>
        <v>55</v>
      </c>
      <c r="D11" s="30"/>
      <c r="E11" s="30"/>
      <c r="F11" s="35" t="s">
        <v>16</v>
      </c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99">
        <f>satinaraduPVL+dezurstvoPVL+kucnodezurstvoPVL</f>
        <v>0</v>
      </c>
      <c r="AM11" s="93">
        <f>(godisnjiodmorPVL+placenoPVL+nijeradiodrzavnipraznikPVL)</f>
        <v>0</v>
      </c>
      <c r="AN11" s="93">
        <f>bolovanjePVL+porodiljskoPVL</f>
        <v>0</v>
      </c>
      <c r="AO11" s="93">
        <v>0</v>
      </c>
      <c r="AP11" s="93">
        <f>drzavnipraznikPVL</f>
        <v>0</v>
      </c>
      <c r="AQ11" s="93">
        <f>nocniradPVL</f>
        <v>0</v>
      </c>
      <c r="AR11" s="93">
        <f>neopravdanoodsutanPVL</f>
        <v>0</v>
      </c>
      <c r="AS11" s="96">
        <f>RRV</f>
        <v>176</v>
      </c>
      <c r="AT11" s="79">
        <f>(satinaraduPVL+kucnodezurstvoPVL+dezurstvoPVL+bolovanjePVL+porodiljskoPVL+godisnjiodmorPVL+placenoPVL+nijeradiodrzavnipraznikPVL)-RRV</f>
        <v>-176</v>
      </c>
      <c r="BJ11" s="5">
        <f aca="true" t="shared" si="4" ref="BJ11:CN11">nnnPVL</f>
        <v>0</v>
      </c>
      <c r="BK11" s="5">
        <f t="shared" si="4"/>
        <v>0</v>
      </c>
      <c r="BL11" s="5">
        <f t="shared" si="4"/>
        <v>0</v>
      </c>
      <c r="BM11" s="5">
        <f t="shared" si="4"/>
        <v>0</v>
      </c>
      <c r="BN11" s="5">
        <f t="shared" si="4"/>
        <v>0</v>
      </c>
      <c r="BO11" s="5">
        <f t="shared" si="4"/>
        <v>0</v>
      </c>
      <c r="BP11" s="5">
        <f t="shared" si="4"/>
        <v>0</v>
      </c>
      <c r="BQ11" s="5">
        <f t="shared" si="4"/>
        <v>0</v>
      </c>
      <c r="BR11" s="5">
        <f t="shared" si="4"/>
        <v>0</v>
      </c>
      <c r="BS11" s="5">
        <f t="shared" si="4"/>
        <v>0</v>
      </c>
      <c r="BT11" s="5">
        <f t="shared" si="4"/>
        <v>0</v>
      </c>
      <c r="BU11" s="5">
        <f t="shared" si="4"/>
        <v>0</v>
      </c>
      <c r="BV11" s="5">
        <f t="shared" si="4"/>
        <v>0</v>
      </c>
      <c r="BW11" s="5">
        <f t="shared" si="4"/>
        <v>0</v>
      </c>
      <c r="BX11" s="5">
        <f t="shared" si="4"/>
        <v>0</v>
      </c>
      <c r="BY11" s="5">
        <f t="shared" si="4"/>
        <v>0</v>
      </c>
      <c r="BZ11" s="5">
        <f t="shared" si="4"/>
        <v>0</v>
      </c>
      <c r="CA11" s="5">
        <f t="shared" si="4"/>
        <v>0</v>
      </c>
      <c r="CB11" s="5">
        <f t="shared" si="4"/>
        <v>0</v>
      </c>
      <c r="CC11" s="5">
        <f t="shared" si="4"/>
        <v>0</v>
      </c>
      <c r="CD11" s="5">
        <f t="shared" si="4"/>
        <v>0</v>
      </c>
      <c r="CE11" s="5">
        <f t="shared" si="4"/>
        <v>0</v>
      </c>
      <c r="CF11" s="5">
        <f t="shared" si="4"/>
        <v>0</v>
      </c>
      <c r="CG11" s="5">
        <f t="shared" si="4"/>
        <v>0</v>
      </c>
      <c r="CH11" s="5">
        <f t="shared" si="4"/>
        <v>0</v>
      </c>
      <c r="CI11" s="5">
        <f t="shared" si="4"/>
        <v>0</v>
      </c>
      <c r="CJ11" s="5">
        <f t="shared" si="4"/>
        <v>0</v>
      </c>
      <c r="CK11" s="5">
        <f t="shared" si="4"/>
        <v>0</v>
      </c>
      <c r="CL11" s="5">
        <f t="shared" si="4"/>
        <v>0</v>
      </c>
      <c r="CM11" s="5">
        <f t="shared" si="4"/>
        <v>0</v>
      </c>
      <c r="CN11" s="5">
        <f t="shared" si="4"/>
        <v>0</v>
      </c>
      <c r="EG11" s="38"/>
      <c r="GA11" s="71" t="str">
        <f>IF($E11=GA$6,GA$51," ")</f>
        <v> </v>
      </c>
      <c r="GB11" s="71" t="str">
        <f>IF($E11=GB$6,GB$51," ")</f>
        <v> </v>
      </c>
      <c r="GC11" s="71" t="str">
        <f>IF($E11=GC$6,GC$51," ")</f>
        <v> </v>
      </c>
      <c r="GD11" s="71" t="str">
        <f>IF($E11=GD$6,GD$51," ")</f>
        <v> </v>
      </c>
      <c r="GE11" s="71" t="str">
        <f>IF($E11=GE$6,GE$51," ")</f>
        <v> </v>
      </c>
      <c r="GF11" s="71" t="str">
        <f>IF($E11=GF$6,GF$51," ")</f>
        <v> </v>
      </c>
      <c r="GG11" s="71" t="str">
        <f>IF($E11=GG$6,GG$51," ")</f>
        <v> </v>
      </c>
      <c r="GH11" s="71" t="str">
        <f>IF($E11=GH$6,GH$51," ")</f>
        <v> </v>
      </c>
      <c r="GI11" s="71" t="str">
        <f>IF($E11=GI$6,GI$51," ")</f>
        <v> </v>
      </c>
      <c r="GJ11" s="71" t="str">
        <f>IF($E11=GJ$6,GJ$51," ")</f>
        <v> </v>
      </c>
      <c r="GK11" s="71" t="str">
        <f>IF($E11=GK$6,GK$51," ")</f>
        <v> </v>
      </c>
      <c r="GL11" s="71" t="str">
        <f>IF($E11=GL$6,GL$51," ")</f>
        <v> </v>
      </c>
      <c r="GR11" s="39">
        <v>36647</v>
      </c>
    </row>
    <row r="12" spans="1:200" ht="12" customHeight="1">
      <c r="A12" s="34"/>
      <c r="B12" s="89"/>
      <c r="C12" s="28"/>
      <c r="D12" s="31"/>
      <c r="E12" s="31"/>
      <c r="F12" s="40" t="s">
        <v>17</v>
      </c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3"/>
      <c r="AL12" s="100"/>
      <c r="AM12" s="94"/>
      <c r="AN12" s="94"/>
      <c r="AO12" s="94"/>
      <c r="AP12" s="94"/>
      <c r="AQ12" s="94"/>
      <c r="AR12" s="94"/>
      <c r="AS12" s="97"/>
      <c r="AT12" s="80"/>
      <c r="BJ12" s="5" t="str">
        <f aca="true" t="shared" si="5" ref="BJ12:CN12">dddPVL</f>
        <v> </v>
      </c>
      <c r="BK12" s="5" t="str">
        <f t="shared" si="5"/>
        <v> </v>
      </c>
      <c r="BL12" s="5" t="str">
        <f t="shared" si="5"/>
        <v> </v>
      </c>
      <c r="BM12" s="5" t="str">
        <f t="shared" si="5"/>
        <v> </v>
      </c>
      <c r="BN12" s="5" t="str">
        <f t="shared" si="5"/>
        <v> </v>
      </c>
      <c r="BO12" s="5" t="str">
        <f t="shared" si="5"/>
        <v> </v>
      </c>
      <c r="BP12" s="5" t="str">
        <f t="shared" si="5"/>
        <v> </v>
      </c>
      <c r="BQ12" s="5" t="str">
        <f t="shared" si="5"/>
        <v> </v>
      </c>
      <c r="BR12" s="5" t="str">
        <f t="shared" si="5"/>
        <v> </v>
      </c>
      <c r="BS12" s="5" t="str">
        <f t="shared" si="5"/>
        <v> </v>
      </c>
      <c r="BT12" s="5" t="str">
        <f t="shared" si="5"/>
        <v> </v>
      </c>
      <c r="BU12" s="5" t="str">
        <f t="shared" si="5"/>
        <v> </v>
      </c>
      <c r="BV12" s="5" t="str">
        <f t="shared" si="5"/>
        <v> </v>
      </c>
      <c r="BW12" s="5" t="str">
        <f t="shared" si="5"/>
        <v> </v>
      </c>
      <c r="BX12" s="5" t="str">
        <f t="shared" si="5"/>
        <v> </v>
      </c>
      <c r="BY12" s="5" t="str">
        <f t="shared" si="5"/>
        <v> </v>
      </c>
      <c r="BZ12" s="5" t="str">
        <f t="shared" si="5"/>
        <v> </v>
      </c>
      <c r="CA12" s="5" t="str">
        <f t="shared" si="5"/>
        <v> </v>
      </c>
      <c r="CB12" s="5" t="str">
        <f t="shared" si="5"/>
        <v> </v>
      </c>
      <c r="CC12" s="5" t="str">
        <f t="shared" si="5"/>
        <v> </v>
      </c>
      <c r="CD12" s="5" t="str">
        <f t="shared" si="5"/>
        <v> </v>
      </c>
      <c r="CE12" s="5" t="str">
        <f t="shared" si="5"/>
        <v> </v>
      </c>
      <c r="CF12" s="5" t="str">
        <f t="shared" si="5"/>
        <v> </v>
      </c>
      <c r="CG12" s="5" t="str">
        <f t="shared" si="5"/>
        <v> </v>
      </c>
      <c r="CH12" s="5" t="str">
        <f t="shared" si="5"/>
        <v> </v>
      </c>
      <c r="CI12" s="5" t="str">
        <f t="shared" si="5"/>
        <v> </v>
      </c>
      <c r="CJ12" s="5" t="str">
        <f t="shared" si="5"/>
        <v> </v>
      </c>
      <c r="CK12" s="5" t="str">
        <f t="shared" si="5"/>
        <v> </v>
      </c>
      <c r="CL12" s="5" t="str">
        <f t="shared" si="5"/>
        <v> </v>
      </c>
      <c r="CM12" s="5" t="str">
        <f t="shared" si="5"/>
        <v> </v>
      </c>
      <c r="CN12" s="5" t="str">
        <f t="shared" si="5"/>
        <v> </v>
      </c>
      <c r="EG12" s="38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R12" s="39">
        <v>36678</v>
      </c>
    </row>
    <row r="13" spans="1:200" ht="12" customHeight="1">
      <c r="A13" s="34"/>
      <c r="B13" s="89"/>
      <c r="C13" s="28"/>
      <c r="D13" s="31"/>
      <c r="E13" s="31"/>
      <c r="F13" s="40" t="s">
        <v>18</v>
      </c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00"/>
      <c r="AM13" s="94"/>
      <c r="AN13" s="94"/>
      <c r="AO13" s="94"/>
      <c r="AP13" s="94"/>
      <c r="AQ13" s="94"/>
      <c r="AR13" s="94"/>
      <c r="AS13" s="97"/>
      <c r="AT13" s="80"/>
      <c r="BJ13" s="5" t="str">
        <f aca="true" t="shared" si="6" ref="BJ13:CN13">dezPVL</f>
        <v> </v>
      </c>
      <c r="BK13" s="5" t="str">
        <f t="shared" si="6"/>
        <v> </v>
      </c>
      <c r="BL13" s="5" t="str">
        <f t="shared" si="6"/>
        <v> </v>
      </c>
      <c r="BM13" s="5" t="str">
        <f t="shared" si="6"/>
        <v> </v>
      </c>
      <c r="BN13" s="5" t="str">
        <f t="shared" si="6"/>
        <v> </v>
      </c>
      <c r="BO13" s="5" t="str">
        <f t="shared" si="6"/>
        <v> </v>
      </c>
      <c r="BP13" s="5" t="str">
        <f t="shared" si="6"/>
        <v> </v>
      </c>
      <c r="BQ13" s="5" t="str">
        <f t="shared" si="6"/>
        <v> </v>
      </c>
      <c r="BR13" s="5" t="str">
        <f t="shared" si="6"/>
        <v> </v>
      </c>
      <c r="BS13" s="5" t="str">
        <f t="shared" si="6"/>
        <v> </v>
      </c>
      <c r="BT13" s="5" t="str">
        <f t="shared" si="6"/>
        <v> </v>
      </c>
      <c r="BU13" s="5" t="str">
        <f t="shared" si="6"/>
        <v> </v>
      </c>
      <c r="BV13" s="5" t="str">
        <f t="shared" si="6"/>
        <v> </v>
      </c>
      <c r="BW13" s="5" t="str">
        <f t="shared" si="6"/>
        <v> </v>
      </c>
      <c r="BX13" s="5" t="str">
        <f t="shared" si="6"/>
        <v> </v>
      </c>
      <c r="BY13" s="5" t="str">
        <f t="shared" si="6"/>
        <v> </v>
      </c>
      <c r="BZ13" s="5" t="str">
        <f t="shared" si="6"/>
        <v> </v>
      </c>
      <c r="CA13" s="5" t="str">
        <f t="shared" si="6"/>
        <v> </v>
      </c>
      <c r="CB13" s="5" t="str">
        <f t="shared" si="6"/>
        <v> </v>
      </c>
      <c r="CC13" s="5" t="str">
        <f t="shared" si="6"/>
        <v> </v>
      </c>
      <c r="CD13" s="5" t="str">
        <f t="shared" si="6"/>
        <v> </v>
      </c>
      <c r="CE13" s="5" t="str">
        <f t="shared" si="6"/>
        <v> </v>
      </c>
      <c r="CF13" s="5" t="str">
        <f t="shared" si="6"/>
        <v> </v>
      </c>
      <c r="CG13" s="5" t="str">
        <f t="shared" si="6"/>
        <v> </v>
      </c>
      <c r="CH13" s="5" t="str">
        <f t="shared" si="6"/>
        <v> </v>
      </c>
      <c r="CI13" s="5" t="str">
        <f t="shared" si="6"/>
        <v> </v>
      </c>
      <c r="CJ13" s="5" t="str">
        <f t="shared" si="6"/>
        <v> </v>
      </c>
      <c r="CK13" s="5" t="str">
        <f t="shared" si="6"/>
        <v> </v>
      </c>
      <c r="CL13" s="5" t="str">
        <f t="shared" si="6"/>
        <v> </v>
      </c>
      <c r="CM13" s="5" t="str">
        <f t="shared" si="6"/>
        <v> </v>
      </c>
      <c r="CN13" s="5" t="str">
        <f t="shared" si="6"/>
        <v> </v>
      </c>
      <c r="EG13" s="38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R13" s="39">
        <v>36708</v>
      </c>
    </row>
    <row r="14" spans="1:200" ht="12" customHeight="1" thickBot="1">
      <c r="A14" s="34"/>
      <c r="B14" s="90"/>
      <c r="C14" s="29"/>
      <c r="D14" s="92"/>
      <c r="E14" s="92"/>
      <c r="F14" s="44" t="s">
        <v>19</v>
      </c>
      <c r="G14" s="4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2"/>
      <c r="AI14" s="42"/>
      <c r="AJ14" s="45"/>
      <c r="AK14" s="47"/>
      <c r="AL14" s="101"/>
      <c r="AM14" s="95"/>
      <c r="AN14" s="95"/>
      <c r="AO14" s="95"/>
      <c r="AP14" s="95"/>
      <c r="AQ14" s="95"/>
      <c r="AR14" s="95"/>
      <c r="AS14" s="98"/>
      <c r="AT14" s="81"/>
      <c r="EG14" s="38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R14" s="39">
        <v>36739</v>
      </c>
    </row>
    <row r="15" spans="1:200" ht="12" customHeight="1">
      <c r="A15" s="34"/>
      <c r="B15" s="88">
        <v>3</v>
      </c>
      <c r="C15" s="91">
        <f>IF(SUM(GA15:GL15)=0,55,SUM(GA15:GL15))</f>
        <v>55</v>
      </c>
      <c r="D15" s="30"/>
      <c r="E15" s="30"/>
      <c r="F15" s="35" t="s">
        <v>16</v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48"/>
      <c r="AL15" s="99">
        <f>satinaraduPVL+dezurstvoPVL+kucnodezurstvoPVL</f>
        <v>0</v>
      </c>
      <c r="AM15" s="93">
        <f>(godisnjiodmorPVL+placenoPVL+nijeradiodrzavnipraznikPVL)</f>
        <v>0</v>
      </c>
      <c r="AN15" s="93">
        <f>bolovanjePVL+porodiljskoPVL</f>
        <v>0</v>
      </c>
      <c r="AO15" s="93">
        <v>0</v>
      </c>
      <c r="AP15" s="93">
        <f>drzavnipraznikPVL</f>
        <v>0</v>
      </c>
      <c r="AQ15" s="93">
        <f>nocniradPVL</f>
        <v>0</v>
      </c>
      <c r="AR15" s="93">
        <f>neopravdanoodsutanPVL</f>
        <v>0</v>
      </c>
      <c r="AS15" s="96">
        <f>RRV</f>
        <v>176</v>
      </c>
      <c r="AT15" s="79">
        <f>(satinaraduPVL+kucnodezurstvoPVL+dezurstvoPVL+bolovanjePVL+porodiljskoPVL+godisnjiodmorPVL+placenoPVL+nijeradiodrzavnipraznikPVL)-RRV</f>
        <v>-176</v>
      </c>
      <c r="BJ15" s="5">
        <f aca="true" t="shared" si="7" ref="BJ15:CN15">nnnPVL</f>
        <v>0</v>
      </c>
      <c r="BK15" s="5">
        <f t="shared" si="7"/>
        <v>0</v>
      </c>
      <c r="BL15" s="5">
        <f t="shared" si="7"/>
        <v>0</v>
      </c>
      <c r="BM15" s="5">
        <f t="shared" si="7"/>
        <v>0</v>
      </c>
      <c r="BN15" s="5">
        <f t="shared" si="7"/>
        <v>0</v>
      </c>
      <c r="BO15" s="5">
        <f t="shared" si="7"/>
        <v>0</v>
      </c>
      <c r="BP15" s="5">
        <f t="shared" si="7"/>
        <v>0</v>
      </c>
      <c r="BQ15" s="5">
        <f t="shared" si="7"/>
        <v>0</v>
      </c>
      <c r="BR15" s="5">
        <f t="shared" si="7"/>
        <v>0</v>
      </c>
      <c r="BS15" s="5">
        <f t="shared" si="7"/>
        <v>0</v>
      </c>
      <c r="BT15" s="5">
        <f t="shared" si="7"/>
        <v>0</v>
      </c>
      <c r="BU15" s="5">
        <f t="shared" si="7"/>
        <v>0</v>
      </c>
      <c r="BV15" s="5">
        <f t="shared" si="7"/>
        <v>0</v>
      </c>
      <c r="BW15" s="5">
        <f t="shared" si="7"/>
        <v>0</v>
      </c>
      <c r="BX15" s="5">
        <f t="shared" si="7"/>
        <v>0</v>
      </c>
      <c r="BY15" s="5">
        <f t="shared" si="7"/>
        <v>0</v>
      </c>
      <c r="BZ15" s="5">
        <f t="shared" si="7"/>
        <v>0</v>
      </c>
      <c r="CA15" s="5">
        <f t="shared" si="7"/>
        <v>0</v>
      </c>
      <c r="CB15" s="5">
        <f t="shared" si="7"/>
        <v>0</v>
      </c>
      <c r="CC15" s="5">
        <f t="shared" si="7"/>
        <v>0</v>
      </c>
      <c r="CD15" s="5">
        <f t="shared" si="7"/>
        <v>0</v>
      </c>
      <c r="CE15" s="5">
        <f t="shared" si="7"/>
        <v>0</v>
      </c>
      <c r="CF15" s="5">
        <f t="shared" si="7"/>
        <v>0</v>
      </c>
      <c r="CG15" s="5">
        <f t="shared" si="7"/>
        <v>0</v>
      </c>
      <c r="CH15" s="5">
        <f t="shared" si="7"/>
        <v>0</v>
      </c>
      <c r="CI15" s="5">
        <f t="shared" si="7"/>
        <v>0</v>
      </c>
      <c r="CJ15" s="5">
        <f t="shared" si="7"/>
        <v>0</v>
      </c>
      <c r="CK15" s="5">
        <f t="shared" si="7"/>
        <v>0</v>
      </c>
      <c r="CL15" s="5">
        <f t="shared" si="7"/>
        <v>0</v>
      </c>
      <c r="CM15" s="5">
        <f t="shared" si="7"/>
        <v>0</v>
      </c>
      <c r="CN15" s="5">
        <f t="shared" si="7"/>
        <v>0</v>
      </c>
      <c r="EG15" s="14"/>
      <c r="GA15" s="71" t="str">
        <f>IF($E15=GA$6,GA$51," ")</f>
        <v> </v>
      </c>
      <c r="GB15" s="71" t="str">
        <f>IF($E15=GB$6,GB$51," ")</f>
        <v> </v>
      </c>
      <c r="GC15" s="71" t="str">
        <f>IF($E15=GC$6,GC$51," ")</f>
        <v> </v>
      </c>
      <c r="GD15" s="71" t="str">
        <f>IF($E15=GD$6,GD$51," ")</f>
        <v> </v>
      </c>
      <c r="GE15" s="71" t="str">
        <f>IF($E15=GE$6,GE$51," ")</f>
        <v> </v>
      </c>
      <c r="GF15" s="71" t="str">
        <f>IF($E15=GF$6,GF$51," ")</f>
        <v> </v>
      </c>
      <c r="GG15" s="71" t="str">
        <f>IF($E15=GG$6,GG$51," ")</f>
        <v> </v>
      </c>
      <c r="GH15" s="71" t="str">
        <f>IF($E15=GH$6,GH$51," ")</f>
        <v> </v>
      </c>
      <c r="GI15" s="71" t="str">
        <f>IF($E15=GI$6,GI$51," ")</f>
        <v> </v>
      </c>
      <c r="GJ15" s="71" t="str">
        <f>IF($E15=GJ$6,GJ$51," ")</f>
        <v> </v>
      </c>
      <c r="GK15" s="71" t="str">
        <f>IF($E15=GK$6,GK$51," ")</f>
        <v> </v>
      </c>
      <c r="GL15" s="71" t="str">
        <f>IF($E15=GL$6,GL$51," ")</f>
        <v> </v>
      </c>
      <c r="GR15" s="39">
        <v>36770</v>
      </c>
    </row>
    <row r="16" spans="1:200" ht="12" customHeight="1">
      <c r="A16" s="34"/>
      <c r="B16" s="89"/>
      <c r="C16" s="28"/>
      <c r="D16" s="31"/>
      <c r="E16" s="31"/>
      <c r="F16" s="40" t="s">
        <v>17</v>
      </c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100"/>
      <c r="AM16" s="94"/>
      <c r="AN16" s="94"/>
      <c r="AO16" s="94"/>
      <c r="AP16" s="94"/>
      <c r="AQ16" s="94"/>
      <c r="AR16" s="94"/>
      <c r="AS16" s="97"/>
      <c r="AT16" s="80"/>
      <c r="BJ16" s="5" t="str">
        <f aca="true" t="shared" si="8" ref="BJ16:CN16">dddPVL</f>
        <v> </v>
      </c>
      <c r="BK16" s="5" t="str">
        <f t="shared" si="8"/>
        <v> </v>
      </c>
      <c r="BL16" s="5" t="str">
        <f t="shared" si="8"/>
        <v> </v>
      </c>
      <c r="BM16" s="5" t="str">
        <f t="shared" si="8"/>
        <v> </v>
      </c>
      <c r="BN16" s="5" t="str">
        <f t="shared" si="8"/>
        <v> </v>
      </c>
      <c r="BO16" s="5" t="str">
        <f t="shared" si="8"/>
        <v> </v>
      </c>
      <c r="BP16" s="5" t="str">
        <f t="shared" si="8"/>
        <v> </v>
      </c>
      <c r="BQ16" s="5" t="str">
        <f t="shared" si="8"/>
        <v> </v>
      </c>
      <c r="BR16" s="5" t="str">
        <f t="shared" si="8"/>
        <v> </v>
      </c>
      <c r="BS16" s="5" t="str">
        <f t="shared" si="8"/>
        <v> </v>
      </c>
      <c r="BT16" s="5" t="str">
        <f t="shared" si="8"/>
        <v> </v>
      </c>
      <c r="BU16" s="5" t="str">
        <f t="shared" si="8"/>
        <v> </v>
      </c>
      <c r="BV16" s="5" t="str">
        <f t="shared" si="8"/>
        <v> </v>
      </c>
      <c r="BW16" s="5" t="str">
        <f t="shared" si="8"/>
        <v> </v>
      </c>
      <c r="BX16" s="5" t="str">
        <f t="shared" si="8"/>
        <v> </v>
      </c>
      <c r="BY16" s="5" t="str">
        <f t="shared" si="8"/>
        <v> </v>
      </c>
      <c r="BZ16" s="5" t="str">
        <f t="shared" si="8"/>
        <v> </v>
      </c>
      <c r="CA16" s="5" t="str">
        <f t="shared" si="8"/>
        <v> </v>
      </c>
      <c r="CB16" s="5" t="str">
        <f t="shared" si="8"/>
        <v> </v>
      </c>
      <c r="CC16" s="5" t="str">
        <f t="shared" si="8"/>
        <v> </v>
      </c>
      <c r="CD16" s="5" t="str">
        <f t="shared" si="8"/>
        <v> </v>
      </c>
      <c r="CE16" s="5" t="str">
        <f t="shared" si="8"/>
        <v> </v>
      </c>
      <c r="CF16" s="5" t="str">
        <f t="shared" si="8"/>
        <v> </v>
      </c>
      <c r="CG16" s="5" t="str">
        <f t="shared" si="8"/>
        <v> </v>
      </c>
      <c r="CH16" s="5" t="str">
        <f t="shared" si="8"/>
        <v> </v>
      </c>
      <c r="CI16" s="5" t="str">
        <f t="shared" si="8"/>
        <v> </v>
      </c>
      <c r="CJ16" s="5" t="str">
        <f t="shared" si="8"/>
        <v> </v>
      </c>
      <c r="CK16" s="5" t="str">
        <f t="shared" si="8"/>
        <v> </v>
      </c>
      <c r="CL16" s="5" t="str">
        <f t="shared" si="8"/>
        <v> </v>
      </c>
      <c r="CM16" s="5" t="str">
        <f t="shared" si="8"/>
        <v> </v>
      </c>
      <c r="CN16" s="5" t="str">
        <f t="shared" si="8"/>
        <v> </v>
      </c>
      <c r="EG16" s="14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R16" s="39">
        <v>36800</v>
      </c>
    </row>
    <row r="17" spans="1:200" ht="12" customHeight="1">
      <c r="A17" s="34"/>
      <c r="B17" s="89"/>
      <c r="C17" s="28"/>
      <c r="D17" s="31"/>
      <c r="E17" s="31"/>
      <c r="F17" s="40" t="s">
        <v>18</v>
      </c>
      <c r="G17" s="41"/>
      <c r="H17" s="49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100"/>
      <c r="AM17" s="94"/>
      <c r="AN17" s="94"/>
      <c r="AO17" s="94"/>
      <c r="AP17" s="94"/>
      <c r="AQ17" s="94"/>
      <c r="AR17" s="94"/>
      <c r="AS17" s="97"/>
      <c r="AT17" s="80"/>
      <c r="BJ17" s="5" t="str">
        <f aca="true" t="shared" si="9" ref="BJ17:CN17">dezPVL</f>
        <v> </v>
      </c>
      <c r="BK17" s="5" t="str">
        <f t="shared" si="9"/>
        <v> </v>
      </c>
      <c r="BL17" s="5" t="str">
        <f t="shared" si="9"/>
        <v> </v>
      </c>
      <c r="BM17" s="5" t="str">
        <f t="shared" si="9"/>
        <v> </v>
      </c>
      <c r="BN17" s="5" t="str">
        <f t="shared" si="9"/>
        <v> </v>
      </c>
      <c r="BO17" s="5" t="str">
        <f t="shared" si="9"/>
        <v> </v>
      </c>
      <c r="BP17" s="5" t="str">
        <f t="shared" si="9"/>
        <v> </v>
      </c>
      <c r="BQ17" s="5" t="str">
        <f t="shared" si="9"/>
        <v> </v>
      </c>
      <c r="BR17" s="5" t="str">
        <f t="shared" si="9"/>
        <v> </v>
      </c>
      <c r="BS17" s="5" t="str">
        <f t="shared" si="9"/>
        <v> </v>
      </c>
      <c r="BT17" s="5" t="str">
        <f t="shared" si="9"/>
        <v> </v>
      </c>
      <c r="BU17" s="5" t="str">
        <f t="shared" si="9"/>
        <v> </v>
      </c>
      <c r="BV17" s="5" t="str">
        <f t="shared" si="9"/>
        <v> </v>
      </c>
      <c r="BW17" s="5" t="str">
        <f t="shared" si="9"/>
        <v> </v>
      </c>
      <c r="BX17" s="5" t="str">
        <f t="shared" si="9"/>
        <v> </v>
      </c>
      <c r="BY17" s="5" t="str">
        <f t="shared" si="9"/>
        <v> </v>
      </c>
      <c r="BZ17" s="5" t="str">
        <f t="shared" si="9"/>
        <v> </v>
      </c>
      <c r="CA17" s="5" t="str">
        <f t="shared" si="9"/>
        <v> </v>
      </c>
      <c r="CB17" s="5" t="str">
        <f t="shared" si="9"/>
        <v> </v>
      </c>
      <c r="CC17" s="5" t="str">
        <f t="shared" si="9"/>
        <v> </v>
      </c>
      <c r="CD17" s="5" t="str">
        <f t="shared" si="9"/>
        <v> </v>
      </c>
      <c r="CE17" s="5" t="str">
        <f t="shared" si="9"/>
        <v> </v>
      </c>
      <c r="CF17" s="5" t="str">
        <f t="shared" si="9"/>
        <v> </v>
      </c>
      <c r="CG17" s="5" t="str">
        <f t="shared" si="9"/>
        <v> </v>
      </c>
      <c r="CH17" s="5" t="str">
        <f t="shared" si="9"/>
        <v> </v>
      </c>
      <c r="CI17" s="5" t="str">
        <f t="shared" si="9"/>
        <v> </v>
      </c>
      <c r="CJ17" s="5" t="str">
        <f t="shared" si="9"/>
        <v> </v>
      </c>
      <c r="CK17" s="5" t="str">
        <f t="shared" si="9"/>
        <v> </v>
      </c>
      <c r="CL17" s="5" t="str">
        <f t="shared" si="9"/>
        <v> </v>
      </c>
      <c r="CM17" s="5" t="str">
        <f t="shared" si="9"/>
        <v> </v>
      </c>
      <c r="CN17" s="5" t="str">
        <f t="shared" si="9"/>
        <v> </v>
      </c>
      <c r="EG17" s="14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R17" s="39">
        <v>36831</v>
      </c>
    </row>
    <row r="18" spans="1:200" ht="12" customHeight="1" thickBot="1">
      <c r="A18" s="34"/>
      <c r="B18" s="90"/>
      <c r="C18" s="29"/>
      <c r="D18" s="92"/>
      <c r="E18" s="92"/>
      <c r="F18" s="44" t="s">
        <v>19</v>
      </c>
      <c r="G18" s="4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2"/>
      <c r="AI18" s="42"/>
      <c r="AJ18" s="45"/>
      <c r="AK18" s="47"/>
      <c r="AL18" s="101"/>
      <c r="AM18" s="95"/>
      <c r="AN18" s="95"/>
      <c r="AO18" s="95"/>
      <c r="AP18" s="95"/>
      <c r="AQ18" s="95"/>
      <c r="AR18" s="95"/>
      <c r="AS18" s="98"/>
      <c r="AT18" s="81"/>
      <c r="EG18" s="50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R18" s="39">
        <v>36861</v>
      </c>
    </row>
    <row r="19" spans="1:200" ht="12" customHeight="1">
      <c r="A19" s="34"/>
      <c r="B19" s="88">
        <v>4</v>
      </c>
      <c r="C19" s="91">
        <f>IF(SUM(GA19:GL19)=0,55,SUM(GA19:GL19))</f>
        <v>55</v>
      </c>
      <c r="D19" s="102"/>
      <c r="E19" s="30"/>
      <c r="F19" s="35" t="s">
        <v>16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48"/>
      <c r="AL19" s="99">
        <f>satinaraduPVL+dezurstvoPVL+kucnodezurstvoPVL</f>
        <v>0</v>
      </c>
      <c r="AM19" s="93">
        <f>(godisnjiodmorPVL+placenoPVL+nijeradiodrzavnipraznikPVL)</f>
        <v>0</v>
      </c>
      <c r="AN19" s="93">
        <f>bolovanjePVL+porodiljskoPVL</f>
        <v>0</v>
      </c>
      <c r="AO19" s="93">
        <v>0</v>
      </c>
      <c r="AP19" s="93">
        <f>drzavnipraznikPVL</f>
        <v>0</v>
      </c>
      <c r="AQ19" s="93">
        <f>nocniradPVL</f>
        <v>0</v>
      </c>
      <c r="AR19" s="93">
        <f>neopravdanoodsutanPVL</f>
        <v>0</v>
      </c>
      <c r="AS19" s="96">
        <f>RRV</f>
        <v>176</v>
      </c>
      <c r="AT19" s="79">
        <f>(satinaraduPVL+kucnodezurstvoPVL+dezurstvoPVL+bolovanjePVL+porodiljskoPVL+godisnjiodmorPVL+placenoPVL+nijeradiodrzavnipraznikPVL)-RRV</f>
        <v>-176</v>
      </c>
      <c r="BJ19" s="5">
        <f aca="true" t="shared" si="10" ref="BJ19:CN19">nnnPVL</f>
        <v>0</v>
      </c>
      <c r="BK19" s="5">
        <f t="shared" si="10"/>
        <v>0</v>
      </c>
      <c r="BL19" s="5">
        <f t="shared" si="10"/>
        <v>0</v>
      </c>
      <c r="BM19" s="5">
        <f t="shared" si="10"/>
        <v>0</v>
      </c>
      <c r="BN19" s="5">
        <f t="shared" si="10"/>
        <v>0</v>
      </c>
      <c r="BO19" s="5">
        <f t="shared" si="10"/>
        <v>0</v>
      </c>
      <c r="BP19" s="5">
        <f t="shared" si="10"/>
        <v>0</v>
      </c>
      <c r="BQ19" s="5">
        <f t="shared" si="10"/>
        <v>0</v>
      </c>
      <c r="BR19" s="5">
        <f t="shared" si="10"/>
        <v>0</v>
      </c>
      <c r="BS19" s="5">
        <f t="shared" si="10"/>
        <v>0</v>
      </c>
      <c r="BT19" s="5">
        <f t="shared" si="10"/>
        <v>0</v>
      </c>
      <c r="BU19" s="5">
        <f t="shared" si="10"/>
        <v>0</v>
      </c>
      <c r="BV19" s="5">
        <f t="shared" si="10"/>
        <v>0</v>
      </c>
      <c r="BW19" s="5">
        <f t="shared" si="10"/>
        <v>0</v>
      </c>
      <c r="BX19" s="5">
        <f t="shared" si="10"/>
        <v>0</v>
      </c>
      <c r="BY19" s="5">
        <f t="shared" si="10"/>
        <v>0</v>
      </c>
      <c r="BZ19" s="5">
        <f t="shared" si="10"/>
        <v>0</v>
      </c>
      <c r="CA19" s="5">
        <f t="shared" si="10"/>
        <v>0</v>
      </c>
      <c r="CB19" s="5">
        <f t="shared" si="10"/>
        <v>0</v>
      </c>
      <c r="CC19" s="5">
        <f t="shared" si="10"/>
        <v>0</v>
      </c>
      <c r="CD19" s="5">
        <f t="shared" si="10"/>
        <v>0</v>
      </c>
      <c r="CE19" s="5">
        <f t="shared" si="10"/>
        <v>0</v>
      </c>
      <c r="CF19" s="5">
        <f t="shared" si="10"/>
        <v>0</v>
      </c>
      <c r="CG19" s="5">
        <f t="shared" si="10"/>
        <v>0</v>
      </c>
      <c r="CH19" s="5">
        <f t="shared" si="10"/>
        <v>0</v>
      </c>
      <c r="CI19" s="5">
        <f t="shared" si="10"/>
        <v>0</v>
      </c>
      <c r="CJ19" s="5">
        <f t="shared" si="10"/>
        <v>0</v>
      </c>
      <c r="CK19" s="5">
        <f t="shared" si="10"/>
        <v>0</v>
      </c>
      <c r="CL19" s="5">
        <f t="shared" si="10"/>
        <v>0</v>
      </c>
      <c r="CM19" s="5">
        <f t="shared" si="10"/>
        <v>0</v>
      </c>
      <c r="CN19" s="5">
        <f t="shared" si="10"/>
        <v>0</v>
      </c>
      <c r="EG19" s="14"/>
      <c r="GA19" s="71" t="str">
        <f>IF($E19=GA$6,GA$51," ")</f>
        <v> </v>
      </c>
      <c r="GB19" s="71" t="str">
        <f>IF($E19=GB$6,GB$51," ")</f>
        <v> </v>
      </c>
      <c r="GC19" s="71" t="str">
        <f>IF($E19=GC$6,GC$51," ")</f>
        <v> </v>
      </c>
      <c r="GD19" s="71" t="str">
        <f>IF($E19=GD$6,GD$51," ")</f>
        <v> </v>
      </c>
      <c r="GE19" s="71" t="str">
        <f>IF($E19=GE$6,GE$51," ")</f>
        <v> </v>
      </c>
      <c r="GF19" s="71" t="str">
        <f>IF($E19=GF$6,GF$51," ")</f>
        <v> </v>
      </c>
      <c r="GG19" s="71" t="str">
        <f>IF($E19=GG$6,GG$51," ")</f>
        <v> </v>
      </c>
      <c r="GH19" s="71" t="str">
        <f>IF($E19=GH$6,GH$51," ")</f>
        <v> </v>
      </c>
      <c r="GI19" s="71" t="str">
        <f>IF($E19=GI$6,GI$51," ")</f>
        <v> </v>
      </c>
      <c r="GJ19" s="71" t="str">
        <f>IF($E19=GJ$6,GJ$51," ")</f>
        <v> </v>
      </c>
      <c r="GK19" s="71" t="str">
        <f>IF($E19=GK$6,GK$51," ")</f>
        <v> </v>
      </c>
      <c r="GL19" s="71" t="str">
        <f>IF($E19=GL$6,GL$51," ")</f>
        <v> </v>
      </c>
      <c r="GR19" s="39">
        <v>36892</v>
      </c>
    </row>
    <row r="20" spans="1:200" ht="12" customHeight="1">
      <c r="A20" s="34"/>
      <c r="B20" s="89"/>
      <c r="C20" s="28"/>
      <c r="D20" s="103"/>
      <c r="E20" s="31"/>
      <c r="F20" s="40" t="s">
        <v>17</v>
      </c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3"/>
      <c r="AL20" s="100"/>
      <c r="AM20" s="94"/>
      <c r="AN20" s="94"/>
      <c r="AO20" s="94"/>
      <c r="AP20" s="94"/>
      <c r="AQ20" s="94"/>
      <c r="AR20" s="94"/>
      <c r="AS20" s="97"/>
      <c r="AT20" s="80"/>
      <c r="BJ20" s="5" t="str">
        <f aca="true" t="shared" si="11" ref="BJ20:CN20">dddPVL</f>
        <v> </v>
      </c>
      <c r="BK20" s="5" t="str">
        <f t="shared" si="11"/>
        <v> </v>
      </c>
      <c r="BL20" s="5" t="str">
        <f t="shared" si="11"/>
        <v> </v>
      </c>
      <c r="BM20" s="5" t="str">
        <f t="shared" si="11"/>
        <v> </v>
      </c>
      <c r="BN20" s="5" t="str">
        <f t="shared" si="11"/>
        <v> </v>
      </c>
      <c r="BO20" s="5" t="str">
        <f t="shared" si="11"/>
        <v> </v>
      </c>
      <c r="BP20" s="5" t="str">
        <f t="shared" si="11"/>
        <v> </v>
      </c>
      <c r="BQ20" s="5" t="str">
        <f t="shared" si="11"/>
        <v> </v>
      </c>
      <c r="BR20" s="5" t="str">
        <f t="shared" si="11"/>
        <v> </v>
      </c>
      <c r="BS20" s="5" t="str">
        <f t="shared" si="11"/>
        <v> </v>
      </c>
      <c r="BT20" s="5" t="str">
        <f t="shared" si="11"/>
        <v> </v>
      </c>
      <c r="BU20" s="5" t="str">
        <f t="shared" si="11"/>
        <v> </v>
      </c>
      <c r="BV20" s="5" t="str">
        <f t="shared" si="11"/>
        <v> </v>
      </c>
      <c r="BW20" s="5" t="str">
        <f t="shared" si="11"/>
        <v> </v>
      </c>
      <c r="BX20" s="5" t="str">
        <f t="shared" si="11"/>
        <v> </v>
      </c>
      <c r="BY20" s="5" t="str">
        <f t="shared" si="11"/>
        <v> </v>
      </c>
      <c r="BZ20" s="5" t="str">
        <f t="shared" si="11"/>
        <v> </v>
      </c>
      <c r="CA20" s="5" t="str">
        <f t="shared" si="11"/>
        <v> </v>
      </c>
      <c r="CB20" s="5" t="str">
        <f t="shared" si="11"/>
        <v> </v>
      </c>
      <c r="CC20" s="5" t="str">
        <f t="shared" si="11"/>
        <v> </v>
      </c>
      <c r="CD20" s="5" t="str">
        <f t="shared" si="11"/>
        <v> </v>
      </c>
      <c r="CE20" s="5" t="str">
        <f t="shared" si="11"/>
        <v> </v>
      </c>
      <c r="CF20" s="5" t="str">
        <f t="shared" si="11"/>
        <v> </v>
      </c>
      <c r="CG20" s="5" t="str">
        <f t="shared" si="11"/>
        <v> </v>
      </c>
      <c r="CH20" s="5" t="str">
        <f t="shared" si="11"/>
        <v> </v>
      </c>
      <c r="CI20" s="5" t="str">
        <f t="shared" si="11"/>
        <v> </v>
      </c>
      <c r="CJ20" s="5" t="str">
        <f t="shared" si="11"/>
        <v> </v>
      </c>
      <c r="CK20" s="5" t="str">
        <f t="shared" si="11"/>
        <v> </v>
      </c>
      <c r="CL20" s="5" t="str">
        <f t="shared" si="11"/>
        <v> </v>
      </c>
      <c r="CM20" s="5" t="str">
        <f t="shared" si="11"/>
        <v> </v>
      </c>
      <c r="CN20" s="5" t="str">
        <f t="shared" si="11"/>
        <v> </v>
      </c>
      <c r="EG20" s="14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R20" s="39">
        <v>36923</v>
      </c>
    </row>
    <row r="21" spans="1:200" ht="12" customHeight="1">
      <c r="A21" s="34"/>
      <c r="B21" s="89"/>
      <c r="C21" s="28"/>
      <c r="D21" s="103"/>
      <c r="E21" s="31"/>
      <c r="F21" s="40" t="s">
        <v>18</v>
      </c>
      <c r="G21" s="41"/>
      <c r="H21" s="4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100"/>
      <c r="AM21" s="94"/>
      <c r="AN21" s="94"/>
      <c r="AO21" s="94"/>
      <c r="AP21" s="94"/>
      <c r="AQ21" s="94"/>
      <c r="AR21" s="94"/>
      <c r="AS21" s="97"/>
      <c r="AT21" s="80"/>
      <c r="BJ21" s="5" t="str">
        <f aca="true" t="shared" si="12" ref="BJ21:CN21">dezPVL</f>
        <v> </v>
      </c>
      <c r="BK21" s="5" t="str">
        <f t="shared" si="12"/>
        <v> </v>
      </c>
      <c r="BL21" s="5" t="str">
        <f t="shared" si="12"/>
        <v> </v>
      </c>
      <c r="BM21" s="5" t="str">
        <f t="shared" si="12"/>
        <v> </v>
      </c>
      <c r="BN21" s="5" t="str">
        <f t="shared" si="12"/>
        <v> </v>
      </c>
      <c r="BO21" s="5" t="str">
        <f t="shared" si="12"/>
        <v> </v>
      </c>
      <c r="BP21" s="5" t="str">
        <f t="shared" si="12"/>
        <v> </v>
      </c>
      <c r="BQ21" s="5" t="str">
        <f t="shared" si="12"/>
        <v> </v>
      </c>
      <c r="BR21" s="5" t="str">
        <f t="shared" si="12"/>
        <v> </v>
      </c>
      <c r="BS21" s="5" t="str">
        <f t="shared" si="12"/>
        <v> </v>
      </c>
      <c r="BT21" s="5" t="str">
        <f t="shared" si="12"/>
        <v> </v>
      </c>
      <c r="BU21" s="5" t="str">
        <f t="shared" si="12"/>
        <v> </v>
      </c>
      <c r="BV21" s="5" t="str">
        <f t="shared" si="12"/>
        <v> </v>
      </c>
      <c r="BW21" s="5" t="str">
        <f t="shared" si="12"/>
        <v> </v>
      </c>
      <c r="BX21" s="5" t="str">
        <f t="shared" si="12"/>
        <v> </v>
      </c>
      <c r="BY21" s="5" t="str">
        <f t="shared" si="12"/>
        <v> </v>
      </c>
      <c r="BZ21" s="5" t="str">
        <f t="shared" si="12"/>
        <v> </v>
      </c>
      <c r="CA21" s="5" t="str">
        <f t="shared" si="12"/>
        <v> </v>
      </c>
      <c r="CB21" s="5" t="str">
        <f t="shared" si="12"/>
        <v> </v>
      </c>
      <c r="CC21" s="5" t="str">
        <f t="shared" si="12"/>
        <v> </v>
      </c>
      <c r="CD21" s="5" t="str">
        <f t="shared" si="12"/>
        <v> </v>
      </c>
      <c r="CE21" s="5" t="str">
        <f t="shared" si="12"/>
        <v> </v>
      </c>
      <c r="CF21" s="5" t="str">
        <f t="shared" si="12"/>
        <v> </v>
      </c>
      <c r="CG21" s="5" t="str">
        <f t="shared" si="12"/>
        <v> </v>
      </c>
      <c r="CH21" s="5" t="str">
        <f t="shared" si="12"/>
        <v> </v>
      </c>
      <c r="CI21" s="5" t="str">
        <f t="shared" si="12"/>
        <v> </v>
      </c>
      <c r="CJ21" s="5" t="str">
        <f t="shared" si="12"/>
        <v> </v>
      </c>
      <c r="CK21" s="5" t="str">
        <f t="shared" si="12"/>
        <v> </v>
      </c>
      <c r="CL21" s="5" t="str">
        <f t="shared" si="12"/>
        <v> </v>
      </c>
      <c r="CM21" s="5" t="str">
        <f t="shared" si="12"/>
        <v> </v>
      </c>
      <c r="CN21" s="5" t="str">
        <f t="shared" si="12"/>
        <v> </v>
      </c>
      <c r="EG21" s="14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R21" s="39">
        <v>36951</v>
      </c>
    </row>
    <row r="22" spans="1:200" ht="12" customHeight="1" thickBot="1">
      <c r="A22" s="34"/>
      <c r="B22" s="90"/>
      <c r="C22" s="29"/>
      <c r="D22" s="104"/>
      <c r="E22" s="92"/>
      <c r="F22" s="44" t="s">
        <v>19</v>
      </c>
      <c r="G22" s="4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2"/>
      <c r="AI22" s="42"/>
      <c r="AJ22" s="45"/>
      <c r="AK22" s="47"/>
      <c r="AL22" s="101"/>
      <c r="AM22" s="95"/>
      <c r="AN22" s="95"/>
      <c r="AO22" s="95"/>
      <c r="AP22" s="95"/>
      <c r="AQ22" s="95"/>
      <c r="AR22" s="95"/>
      <c r="AS22" s="98"/>
      <c r="AT22" s="8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R22" s="39">
        <v>36982</v>
      </c>
    </row>
    <row r="23" spans="1:200" ht="12" customHeight="1">
      <c r="A23" s="34"/>
      <c r="B23" s="88">
        <v>5</v>
      </c>
      <c r="C23" s="91">
        <f>IF(SUM(GA23:GL23)=0,55,SUM(GA23:GL23))</f>
        <v>55</v>
      </c>
      <c r="D23" s="30"/>
      <c r="E23" s="30"/>
      <c r="F23" s="35" t="s">
        <v>16</v>
      </c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48"/>
      <c r="AL23" s="99">
        <f>satinaraduPVL+dezurstvoPVL+kucnodezurstvoPVL</f>
        <v>0</v>
      </c>
      <c r="AM23" s="93">
        <f>(godisnjiodmorPVL+placenoPVL+nijeradiodrzavnipraznikPVL)</f>
        <v>0</v>
      </c>
      <c r="AN23" s="93">
        <f>bolovanjePVL+porodiljskoPVL</f>
        <v>0</v>
      </c>
      <c r="AO23" s="93">
        <v>0</v>
      </c>
      <c r="AP23" s="93">
        <f>drzavnipraznikPVL</f>
        <v>0</v>
      </c>
      <c r="AQ23" s="93">
        <f>nocniradPVL</f>
        <v>0</v>
      </c>
      <c r="AR23" s="93">
        <f>neopravdanoodsutanPVL</f>
        <v>0</v>
      </c>
      <c r="AS23" s="96">
        <f>RRV</f>
        <v>176</v>
      </c>
      <c r="AT23" s="79">
        <f>(satinaraduPVL+kucnodezurstvoPVL+dezurstvoPVL+bolovanjePVL+porodiljskoPVL+godisnjiodmorPVL+placenoPVL+nijeradiodrzavnipraznikPVL)-RRV</f>
        <v>-176</v>
      </c>
      <c r="BJ23" s="5">
        <f aca="true" t="shared" si="13" ref="BJ23:CN23">nnnPVL</f>
        <v>0</v>
      </c>
      <c r="BK23" s="5">
        <f t="shared" si="13"/>
        <v>0</v>
      </c>
      <c r="BL23" s="5">
        <f t="shared" si="13"/>
        <v>0</v>
      </c>
      <c r="BM23" s="5">
        <f t="shared" si="13"/>
        <v>0</v>
      </c>
      <c r="BN23" s="5">
        <f t="shared" si="13"/>
        <v>0</v>
      </c>
      <c r="BO23" s="5">
        <f t="shared" si="13"/>
        <v>0</v>
      </c>
      <c r="BP23" s="5">
        <f t="shared" si="13"/>
        <v>0</v>
      </c>
      <c r="BQ23" s="5">
        <f t="shared" si="13"/>
        <v>0</v>
      </c>
      <c r="BR23" s="5">
        <f t="shared" si="13"/>
        <v>0</v>
      </c>
      <c r="BS23" s="5">
        <f t="shared" si="13"/>
        <v>0</v>
      </c>
      <c r="BT23" s="5">
        <f t="shared" si="13"/>
        <v>0</v>
      </c>
      <c r="BU23" s="5">
        <f t="shared" si="13"/>
        <v>0</v>
      </c>
      <c r="BV23" s="5">
        <f t="shared" si="13"/>
        <v>0</v>
      </c>
      <c r="BW23" s="5">
        <f t="shared" si="13"/>
        <v>0</v>
      </c>
      <c r="BX23" s="5">
        <f t="shared" si="13"/>
        <v>0</v>
      </c>
      <c r="BY23" s="5">
        <f t="shared" si="13"/>
        <v>0</v>
      </c>
      <c r="BZ23" s="5">
        <f t="shared" si="13"/>
        <v>0</v>
      </c>
      <c r="CA23" s="5">
        <f t="shared" si="13"/>
        <v>0</v>
      </c>
      <c r="CB23" s="5">
        <f t="shared" si="13"/>
        <v>0</v>
      </c>
      <c r="CC23" s="5">
        <f t="shared" si="13"/>
        <v>0</v>
      </c>
      <c r="CD23" s="5">
        <f t="shared" si="13"/>
        <v>0</v>
      </c>
      <c r="CE23" s="5">
        <f t="shared" si="13"/>
        <v>0</v>
      </c>
      <c r="CF23" s="5">
        <f t="shared" si="13"/>
        <v>0</v>
      </c>
      <c r="CG23" s="5">
        <f t="shared" si="13"/>
        <v>0</v>
      </c>
      <c r="CH23" s="5">
        <f t="shared" si="13"/>
        <v>0</v>
      </c>
      <c r="CI23" s="5">
        <f t="shared" si="13"/>
        <v>0</v>
      </c>
      <c r="CJ23" s="5">
        <f t="shared" si="13"/>
        <v>0</v>
      </c>
      <c r="CK23" s="5">
        <f t="shared" si="13"/>
        <v>0</v>
      </c>
      <c r="CL23" s="5">
        <f t="shared" si="13"/>
        <v>0</v>
      </c>
      <c r="CM23" s="5">
        <f t="shared" si="13"/>
        <v>0</v>
      </c>
      <c r="CN23" s="5">
        <f t="shared" si="13"/>
        <v>0</v>
      </c>
      <c r="GA23" s="71" t="str">
        <f>IF($E23=GA$6,GA$51," ")</f>
        <v> </v>
      </c>
      <c r="GB23" s="71" t="str">
        <f>IF($E23=GB$6,GB$51," ")</f>
        <v> </v>
      </c>
      <c r="GC23" s="71" t="str">
        <f>IF($E23=GC$6,GC$51," ")</f>
        <v> </v>
      </c>
      <c r="GD23" s="71" t="str">
        <f>IF($E23=GD$6,GD$51," ")</f>
        <v> </v>
      </c>
      <c r="GE23" s="71" t="str">
        <f>IF($E23=GE$6,GE$51," ")</f>
        <v> </v>
      </c>
      <c r="GF23" s="71" t="str">
        <f>IF($E23=GF$6,GF$51," ")</f>
        <v> </v>
      </c>
      <c r="GG23" s="71" t="str">
        <f>IF($E23=GG$6,GG$51," ")</f>
        <v> </v>
      </c>
      <c r="GH23" s="71" t="str">
        <f>IF($E23=GH$6,GH$51," ")</f>
        <v> </v>
      </c>
      <c r="GI23" s="71" t="str">
        <f>IF($E23=GI$6,GI$51," ")</f>
        <v> </v>
      </c>
      <c r="GJ23" s="71" t="str">
        <f>IF($E23=GJ$6,GJ$51," ")</f>
        <v> </v>
      </c>
      <c r="GK23" s="71" t="str">
        <f>IF($E23=GK$6,GK$51," ")</f>
        <v> </v>
      </c>
      <c r="GL23" s="71" t="str">
        <f>IF($E23=GL$6,GL$51," ")</f>
        <v> </v>
      </c>
      <c r="GR23" s="39">
        <v>37012</v>
      </c>
    </row>
    <row r="24" spans="1:200" ht="12" customHeight="1">
      <c r="A24" s="34"/>
      <c r="B24" s="89"/>
      <c r="C24" s="28"/>
      <c r="D24" s="31"/>
      <c r="E24" s="31"/>
      <c r="F24" s="40" t="s">
        <v>17</v>
      </c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L24" s="100"/>
      <c r="AM24" s="94"/>
      <c r="AN24" s="94"/>
      <c r="AO24" s="94"/>
      <c r="AP24" s="94"/>
      <c r="AQ24" s="94"/>
      <c r="AR24" s="94"/>
      <c r="AS24" s="97"/>
      <c r="AT24" s="80"/>
      <c r="BJ24" s="5" t="str">
        <f aca="true" t="shared" si="14" ref="BJ24:CN24">dddPVL</f>
        <v> </v>
      </c>
      <c r="BK24" s="5" t="str">
        <f t="shared" si="14"/>
        <v> </v>
      </c>
      <c r="BL24" s="5" t="str">
        <f t="shared" si="14"/>
        <v> </v>
      </c>
      <c r="BM24" s="5" t="str">
        <f t="shared" si="14"/>
        <v> </v>
      </c>
      <c r="BN24" s="5" t="str">
        <f t="shared" si="14"/>
        <v> </v>
      </c>
      <c r="BO24" s="5" t="str">
        <f t="shared" si="14"/>
        <v> </v>
      </c>
      <c r="BP24" s="5" t="str">
        <f t="shared" si="14"/>
        <v> </v>
      </c>
      <c r="BQ24" s="5" t="str">
        <f t="shared" si="14"/>
        <v> </v>
      </c>
      <c r="BR24" s="5" t="str">
        <f t="shared" si="14"/>
        <v> </v>
      </c>
      <c r="BS24" s="5" t="str">
        <f t="shared" si="14"/>
        <v> </v>
      </c>
      <c r="BT24" s="5" t="str">
        <f t="shared" si="14"/>
        <v> </v>
      </c>
      <c r="BU24" s="5" t="str">
        <f t="shared" si="14"/>
        <v> </v>
      </c>
      <c r="BV24" s="5" t="str">
        <f t="shared" si="14"/>
        <v> </v>
      </c>
      <c r="BW24" s="5" t="str">
        <f t="shared" si="14"/>
        <v> </v>
      </c>
      <c r="BX24" s="5" t="str">
        <f t="shared" si="14"/>
        <v> </v>
      </c>
      <c r="BY24" s="5" t="str">
        <f t="shared" si="14"/>
        <v> </v>
      </c>
      <c r="BZ24" s="5" t="str">
        <f t="shared" si="14"/>
        <v> </v>
      </c>
      <c r="CA24" s="5" t="str">
        <f t="shared" si="14"/>
        <v> </v>
      </c>
      <c r="CB24" s="5" t="str">
        <f t="shared" si="14"/>
        <v> </v>
      </c>
      <c r="CC24" s="5" t="str">
        <f t="shared" si="14"/>
        <v> </v>
      </c>
      <c r="CD24" s="5" t="str">
        <f t="shared" si="14"/>
        <v> </v>
      </c>
      <c r="CE24" s="5" t="str">
        <f t="shared" si="14"/>
        <v> </v>
      </c>
      <c r="CF24" s="5" t="str">
        <f t="shared" si="14"/>
        <v> </v>
      </c>
      <c r="CG24" s="5" t="str">
        <f t="shared" si="14"/>
        <v> </v>
      </c>
      <c r="CH24" s="5" t="str">
        <f t="shared" si="14"/>
        <v> </v>
      </c>
      <c r="CI24" s="5" t="str">
        <f t="shared" si="14"/>
        <v> </v>
      </c>
      <c r="CJ24" s="5" t="str">
        <f t="shared" si="14"/>
        <v> </v>
      </c>
      <c r="CK24" s="5" t="str">
        <f t="shared" si="14"/>
        <v> </v>
      </c>
      <c r="CL24" s="5" t="str">
        <f t="shared" si="14"/>
        <v> </v>
      </c>
      <c r="CM24" s="5" t="str">
        <f t="shared" si="14"/>
        <v> </v>
      </c>
      <c r="CN24" s="5" t="str">
        <f t="shared" si="14"/>
        <v> </v>
      </c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R24" s="39">
        <v>37043</v>
      </c>
    </row>
    <row r="25" spans="1:200" ht="12" customHeight="1">
      <c r="A25" s="34"/>
      <c r="B25" s="89"/>
      <c r="C25" s="28"/>
      <c r="D25" s="31"/>
      <c r="E25" s="31"/>
      <c r="F25" s="40" t="s">
        <v>18</v>
      </c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100"/>
      <c r="AM25" s="94"/>
      <c r="AN25" s="94"/>
      <c r="AO25" s="94"/>
      <c r="AP25" s="94"/>
      <c r="AQ25" s="94"/>
      <c r="AR25" s="94"/>
      <c r="AS25" s="97"/>
      <c r="AT25" s="80"/>
      <c r="BJ25" s="5" t="str">
        <f aca="true" t="shared" si="15" ref="BJ25:CN25">dezPVL</f>
        <v> </v>
      </c>
      <c r="BK25" s="5" t="str">
        <f t="shared" si="15"/>
        <v> </v>
      </c>
      <c r="BL25" s="5" t="str">
        <f t="shared" si="15"/>
        <v> </v>
      </c>
      <c r="BM25" s="5" t="str">
        <f t="shared" si="15"/>
        <v> </v>
      </c>
      <c r="BN25" s="5" t="str">
        <f t="shared" si="15"/>
        <v> </v>
      </c>
      <c r="BO25" s="5" t="str">
        <f t="shared" si="15"/>
        <v> </v>
      </c>
      <c r="BP25" s="5" t="str">
        <f t="shared" si="15"/>
        <v> </v>
      </c>
      <c r="BQ25" s="5" t="str">
        <f t="shared" si="15"/>
        <v> </v>
      </c>
      <c r="BR25" s="5" t="str">
        <f t="shared" si="15"/>
        <v> </v>
      </c>
      <c r="BS25" s="5" t="str">
        <f t="shared" si="15"/>
        <v> </v>
      </c>
      <c r="BT25" s="5" t="str">
        <f t="shared" si="15"/>
        <v> </v>
      </c>
      <c r="BU25" s="5" t="str">
        <f t="shared" si="15"/>
        <v> </v>
      </c>
      <c r="BV25" s="5" t="str">
        <f t="shared" si="15"/>
        <v> </v>
      </c>
      <c r="BW25" s="5" t="str">
        <f t="shared" si="15"/>
        <v> </v>
      </c>
      <c r="BX25" s="5" t="str">
        <f t="shared" si="15"/>
        <v> </v>
      </c>
      <c r="BY25" s="5" t="str">
        <f t="shared" si="15"/>
        <v> </v>
      </c>
      <c r="BZ25" s="5" t="str">
        <f t="shared" si="15"/>
        <v> </v>
      </c>
      <c r="CA25" s="5" t="str">
        <f t="shared" si="15"/>
        <v> </v>
      </c>
      <c r="CB25" s="5" t="str">
        <f t="shared" si="15"/>
        <v> </v>
      </c>
      <c r="CC25" s="5" t="str">
        <f t="shared" si="15"/>
        <v> </v>
      </c>
      <c r="CD25" s="5" t="str">
        <f t="shared" si="15"/>
        <v> </v>
      </c>
      <c r="CE25" s="5" t="str">
        <f t="shared" si="15"/>
        <v> </v>
      </c>
      <c r="CF25" s="5" t="str">
        <f t="shared" si="15"/>
        <v> </v>
      </c>
      <c r="CG25" s="5" t="str">
        <f t="shared" si="15"/>
        <v> </v>
      </c>
      <c r="CH25" s="5" t="str">
        <f t="shared" si="15"/>
        <v> </v>
      </c>
      <c r="CI25" s="5" t="str">
        <f t="shared" si="15"/>
        <v> </v>
      </c>
      <c r="CJ25" s="5" t="str">
        <f t="shared" si="15"/>
        <v> </v>
      </c>
      <c r="CK25" s="5" t="str">
        <f t="shared" si="15"/>
        <v> </v>
      </c>
      <c r="CL25" s="5" t="str">
        <f t="shared" si="15"/>
        <v> </v>
      </c>
      <c r="CM25" s="5" t="str">
        <f t="shared" si="15"/>
        <v> </v>
      </c>
      <c r="CN25" s="5" t="str">
        <f t="shared" si="15"/>
        <v> </v>
      </c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R25" s="39">
        <v>37073</v>
      </c>
    </row>
    <row r="26" spans="1:200" ht="12" customHeight="1" thickBot="1">
      <c r="A26" s="34"/>
      <c r="B26" s="90"/>
      <c r="C26" s="29"/>
      <c r="D26" s="92"/>
      <c r="E26" s="92"/>
      <c r="F26" s="44" t="s">
        <v>19</v>
      </c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2"/>
      <c r="AI26" s="42"/>
      <c r="AJ26" s="45"/>
      <c r="AK26" s="47"/>
      <c r="AL26" s="101"/>
      <c r="AM26" s="95"/>
      <c r="AN26" s="95"/>
      <c r="AO26" s="95"/>
      <c r="AP26" s="95"/>
      <c r="AQ26" s="95"/>
      <c r="AR26" s="95"/>
      <c r="AS26" s="98"/>
      <c r="AT26" s="8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R26" s="39">
        <v>37104</v>
      </c>
    </row>
    <row r="27" spans="1:200" ht="12" customHeight="1">
      <c r="A27" s="34"/>
      <c r="B27" s="88">
        <v>6</v>
      </c>
      <c r="C27" s="91">
        <f>IF(SUM(GA27:GL27)=0,55,SUM(GA27:GL27))</f>
        <v>55</v>
      </c>
      <c r="D27" s="30"/>
      <c r="E27" s="30"/>
      <c r="F27" s="35" t="s">
        <v>16</v>
      </c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48"/>
      <c r="AL27" s="99">
        <f>satinaraduPVL+dezurstvoPVL+kucnodezurstvoPVL</f>
        <v>0</v>
      </c>
      <c r="AM27" s="93">
        <f>(godisnjiodmorPVL+placenoPVL+nijeradiodrzavnipraznikPVL)</f>
        <v>0</v>
      </c>
      <c r="AN27" s="93">
        <f>bolovanjePVL+porodiljskoPVL</f>
        <v>0</v>
      </c>
      <c r="AO27" s="93">
        <v>0</v>
      </c>
      <c r="AP27" s="93">
        <f>drzavnipraznikPVL</f>
        <v>0</v>
      </c>
      <c r="AQ27" s="93">
        <f>nocniradPVL</f>
        <v>0</v>
      </c>
      <c r="AR27" s="93">
        <f>neopravdanoodsutanPVL</f>
        <v>0</v>
      </c>
      <c r="AS27" s="96">
        <f>RRV</f>
        <v>176</v>
      </c>
      <c r="AT27" s="79">
        <f>(satinaraduPVL+kucnodezurstvoPVL+dezurstvoPVL+bolovanjePVL+porodiljskoPVL+godisnjiodmorPVL+placenoPVL+nijeradiodrzavnipraznikPVL)-RRV</f>
        <v>-176</v>
      </c>
      <c r="BJ27" s="5">
        <f aca="true" t="shared" si="16" ref="BJ27:CN27">nnnPVL</f>
        <v>0</v>
      </c>
      <c r="BK27" s="5">
        <f t="shared" si="16"/>
        <v>0</v>
      </c>
      <c r="BL27" s="5">
        <f t="shared" si="16"/>
        <v>0</v>
      </c>
      <c r="BM27" s="5">
        <f t="shared" si="16"/>
        <v>0</v>
      </c>
      <c r="BN27" s="5">
        <f t="shared" si="16"/>
        <v>0</v>
      </c>
      <c r="BO27" s="5">
        <f t="shared" si="16"/>
        <v>0</v>
      </c>
      <c r="BP27" s="5">
        <f t="shared" si="16"/>
        <v>0</v>
      </c>
      <c r="BQ27" s="5">
        <f t="shared" si="16"/>
        <v>0</v>
      </c>
      <c r="BR27" s="5">
        <f t="shared" si="16"/>
        <v>0</v>
      </c>
      <c r="BS27" s="5">
        <f t="shared" si="16"/>
        <v>0</v>
      </c>
      <c r="BT27" s="5">
        <f t="shared" si="16"/>
        <v>0</v>
      </c>
      <c r="BU27" s="5">
        <f t="shared" si="16"/>
        <v>0</v>
      </c>
      <c r="BV27" s="5">
        <f t="shared" si="16"/>
        <v>0</v>
      </c>
      <c r="BW27" s="5">
        <f t="shared" si="16"/>
        <v>0</v>
      </c>
      <c r="BX27" s="5">
        <f t="shared" si="16"/>
        <v>0</v>
      </c>
      <c r="BY27" s="5">
        <f t="shared" si="16"/>
        <v>0</v>
      </c>
      <c r="BZ27" s="5">
        <f t="shared" si="16"/>
        <v>0</v>
      </c>
      <c r="CA27" s="5">
        <f t="shared" si="16"/>
        <v>0</v>
      </c>
      <c r="CB27" s="5">
        <f t="shared" si="16"/>
        <v>0</v>
      </c>
      <c r="CC27" s="5">
        <f t="shared" si="16"/>
        <v>0</v>
      </c>
      <c r="CD27" s="5">
        <f t="shared" si="16"/>
        <v>0</v>
      </c>
      <c r="CE27" s="5">
        <f t="shared" si="16"/>
        <v>0</v>
      </c>
      <c r="CF27" s="5">
        <f t="shared" si="16"/>
        <v>0</v>
      </c>
      <c r="CG27" s="5">
        <f t="shared" si="16"/>
        <v>0</v>
      </c>
      <c r="CH27" s="5">
        <f t="shared" si="16"/>
        <v>0</v>
      </c>
      <c r="CI27" s="5">
        <f t="shared" si="16"/>
        <v>0</v>
      </c>
      <c r="CJ27" s="5">
        <f t="shared" si="16"/>
        <v>0</v>
      </c>
      <c r="CK27" s="5">
        <f t="shared" si="16"/>
        <v>0</v>
      </c>
      <c r="CL27" s="5">
        <f t="shared" si="16"/>
        <v>0</v>
      </c>
      <c r="CM27" s="5">
        <f t="shared" si="16"/>
        <v>0</v>
      </c>
      <c r="CN27" s="5">
        <f t="shared" si="16"/>
        <v>0</v>
      </c>
      <c r="GA27" s="71" t="str">
        <f>IF($E27=GA$6,GA$51," ")</f>
        <v> </v>
      </c>
      <c r="GB27" s="71" t="str">
        <f>IF($E27=GB$6,GB$51," ")</f>
        <v> </v>
      </c>
      <c r="GC27" s="71" t="str">
        <f>IF($E27=GC$6,GC$51," ")</f>
        <v> </v>
      </c>
      <c r="GD27" s="71" t="str">
        <f>IF($E27=GD$6,GD$51," ")</f>
        <v> </v>
      </c>
      <c r="GE27" s="71" t="str">
        <f>IF($E27=GE$6,GE$51," ")</f>
        <v> </v>
      </c>
      <c r="GF27" s="71" t="str">
        <f>IF($E27=GF$6,GF$51," ")</f>
        <v> </v>
      </c>
      <c r="GG27" s="71" t="str">
        <f>IF($E27=GG$6,GG$51," ")</f>
        <v> </v>
      </c>
      <c r="GH27" s="71" t="str">
        <f>IF($E27=GH$6,GH$51," ")</f>
        <v> </v>
      </c>
      <c r="GI27" s="71" t="str">
        <f>IF($E27=GI$6,GI$51," ")</f>
        <v> </v>
      </c>
      <c r="GJ27" s="71" t="str">
        <f>IF($E27=GJ$6,GJ$51," ")</f>
        <v> </v>
      </c>
      <c r="GK27" s="71" t="str">
        <f>IF($E27=GK$6,GK$51," ")</f>
        <v> </v>
      </c>
      <c r="GL27" s="71" t="str">
        <f>IF($E27=GL$6,GL$51," ")</f>
        <v> </v>
      </c>
      <c r="GR27" s="39">
        <v>37135</v>
      </c>
    </row>
    <row r="28" spans="1:200" ht="12" customHeight="1">
      <c r="A28" s="34"/>
      <c r="B28" s="89"/>
      <c r="C28" s="28"/>
      <c r="D28" s="31"/>
      <c r="E28" s="31"/>
      <c r="F28" s="40" t="s">
        <v>17</v>
      </c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3"/>
      <c r="AL28" s="100"/>
      <c r="AM28" s="94"/>
      <c r="AN28" s="94"/>
      <c r="AO28" s="94"/>
      <c r="AP28" s="94"/>
      <c r="AQ28" s="94"/>
      <c r="AR28" s="94"/>
      <c r="AS28" s="97"/>
      <c r="AT28" s="80"/>
      <c r="BJ28" s="5" t="str">
        <f aca="true" t="shared" si="17" ref="BJ28:CN28">dddPVL</f>
        <v> </v>
      </c>
      <c r="BK28" s="5" t="str">
        <f t="shared" si="17"/>
        <v> </v>
      </c>
      <c r="BL28" s="5" t="str">
        <f t="shared" si="17"/>
        <v> </v>
      </c>
      <c r="BM28" s="5" t="str">
        <f t="shared" si="17"/>
        <v> </v>
      </c>
      <c r="BN28" s="5" t="str">
        <f t="shared" si="17"/>
        <v> </v>
      </c>
      <c r="BO28" s="5" t="str">
        <f t="shared" si="17"/>
        <v> </v>
      </c>
      <c r="BP28" s="5" t="str">
        <f t="shared" si="17"/>
        <v> </v>
      </c>
      <c r="BQ28" s="5" t="str">
        <f t="shared" si="17"/>
        <v> </v>
      </c>
      <c r="BR28" s="5" t="str">
        <f t="shared" si="17"/>
        <v> </v>
      </c>
      <c r="BS28" s="5" t="str">
        <f t="shared" si="17"/>
        <v> </v>
      </c>
      <c r="BT28" s="5" t="str">
        <f t="shared" si="17"/>
        <v> </v>
      </c>
      <c r="BU28" s="5" t="str">
        <f t="shared" si="17"/>
        <v> </v>
      </c>
      <c r="BV28" s="5" t="str">
        <f t="shared" si="17"/>
        <v> </v>
      </c>
      <c r="BW28" s="5" t="str">
        <f t="shared" si="17"/>
        <v> </v>
      </c>
      <c r="BX28" s="5" t="str">
        <f t="shared" si="17"/>
        <v> </v>
      </c>
      <c r="BY28" s="5" t="str">
        <f t="shared" si="17"/>
        <v> </v>
      </c>
      <c r="BZ28" s="5" t="str">
        <f t="shared" si="17"/>
        <v> </v>
      </c>
      <c r="CA28" s="5" t="str">
        <f t="shared" si="17"/>
        <v> </v>
      </c>
      <c r="CB28" s="5" t="str">
        <f t="shared" si="17"/>
        <v> </v>
      </c>
      <c r="CC28" s="5" t="str">
        <f t="shared" si="17"/>
        <v> </v>
      </c>
      <c r="CD28" s="5" t="str">
        <f t="shared" si="17"/>
        <v> </v>
      </c>
      <c r="CE28" s="5" t="str">
        <f t="shared" si="17"/>
        <v> </v>
      </c>
      <c r="CF28" s="5" t="str">
        <f t="shared" si="17"/>
        <v> </v>
      </c>
      <c r="CG28" s="5" t="str">
        <f t="shared" si="17"/>
        <v> </v>
      </c>
      <c r="CH28" s="5" t="str">
        <f t="shared" si="17"/>
        <v> </v>
      </c>
      <c r="CI28" s="5" t="str">
        <f t="shared" si="17"/>
        <v> </v>
      </c>
      <c r="CJ28" s="5" t="str">
        <f t="shared" si="17"/>
        <v> </v>
      </c>
      <c r="CK28" s="5" t="str">
        <f t="shared" si="17"/>
        <v> </v>
      </c>
      <c r="CL28" s="5" t="str">
        <f t="shared" si="17"/>
        <v> </v>
      </c>
      <c r="CM28" s="5" t="str">
        <f t="shared" si="17"/>
        <v> </v>
      </c>
      <c r="CN28" s="5" t="str">
        <f t="shared" si="17"/>
        <v> </v>
      </c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R28" s="39">
        <v>37165</v>
      </c>
    </row>
    <row r="29" spans="1:200" ht="12" customHeight="1">
      <c r="A29" s="34"/>
      <c r="B29" s="89"/>
      <c r="C29" s="28"/>
      <c r="D29" s="31"/>
      <c r="E29" s="31"/>
      <c r="F29" s="40" t="s">
        <v>18</v>
      </c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100"/>
      <c r="AM29" s="94"/>
      <c r="AN29" s="94"/>
      <c r="AO29" s="94"/>
      <c r="AP29" s="94"/>
      <c r="AQ29" s="94"/>
      <c r="AR29" s="94"/>
      <c r="AS29" s="97"/>
      <c r="AT29" s="80"/>
      <c r="BJ29" s="5" t="str">
        <f aca="true" t="shared" si="18" ref="BJ29:CN29">dezPVL</f>
        <v> </v>
      </c>
      <c r="BK29" s="5" t="str">
        <f t="shared" si="18"/>
        <v> </v>
      </c>
      <c r="BL29" s="5" t="str">
        <f t="shared" si="18"/>
        <v> </v>
      </c>
      <c r="BM29" s="5" t="str">
        <f t="shared" si="18"/>
        <v> </v>
      </c>
      <c r="BN29" s="5" t="str">
        <f t="shared" si="18"/>
        <v> </v>
      </c>
      <c r="BO29" s="5" t="str">
        <f t="shared" si="18"/>
        <v> </v>
      </c>
      <c r="BP29" s="5" t="str">
        <f t="shared" si="18"/>
        <v> </v>
      </c>
      <c r="BQ29" s="5" t="str">
        <f t="shared" si="18"/>
        <v> </v>
      </c>
      <c r="BR29" s="5" t="str">
        <f t="shared" si="18"/>
        <v> </v>
      </c>
      <c r="BS29" s="5" t="str">
        <f t="shared" si="18"/>
        <v> </v>
      </c>
      <c r="BT29" s="5" t="str">
        <f t="shared" si="18"/>
        <v> </v>
      </c>
      <c r="BU29" s="5" t="str">
        <f t="shared" si="18"/>
        <v> </v>
      </c>
      <c r="BV29" s="5" t="str">
        <f t="shared" si="18"/>
        <v> </v>
      </c>
      <c r="BW29" s="5" t="str">
        <f t="shared" si="18"/>
        <v> </v>
      </c>
      <c r="BX29" s="5" t="str">
        <f t="shared" si="18"/>
        <v> </v>
      </c>
      <c r="BY29" s="5" t="str">
        <f t="shared" si="18"/>
        <v> </v>
      </c>
      <c r="BZ29" s="5" t="str">
        <f t="shared" si="18"/>
        <v> </v>
      </c>
      <c r="CA29" s="5" t="str">
        <f t="shared" si="18"/>
        <v> </v>
      </c>
      <c r="CB29" s="5" t="str">
        <f t="shared" si="18"/>
        <v> </v>
      </c>
      <c r="CC29" s="5" t="str">
        <f t="shared" si="18"/>
        <v> </v>
      </c>
      <c r="CD29" s="5" t="str">
        <f t="shared" si="18"/>
        <v> </v>
      </c>
      <c r="CE29" s="5" t="str">
        <f t="shared" si="18"/>
        <v> </v>
      </c>
      <c r="CF29" s="5" t="str">
        <f t="shared" si="18"/>
        <v> </v>
      </c>
      <c r="CG29" s="5" t="str">
        <f t="shared" si="18"/>
        <v> </v>
      </c>
      <c r="CH29" s="5" t="str">
        <f t="shared" si="18"/>
        <v> </v>
      </c>
      <c r="CI29" s="5" t="str">
        <f t="shared" si="18"/>
        <v> </v>
      </c>
      <c r="CJ29" s="5" t="str">
        <f t="shared" si="18"/>
        <v> </v>
      </c>
      <c r="CK29" s="5" t="str">
        <f t="shared" si="18"/>
        <v> </v>
      </c>
      <c r="CL29" s="5" t="str">
        <f t="shared" si="18"/>
        <v> </v>
      </c>
      <c r="CM29" s="5" t="str">
        <f t="shared" si="18"/>
        <v> </v>
      </c>
      <c r="CN29" s="5" t="str">
        <f t="shared" si="18"/>
        <v> </v>
      </c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R29" s="39">
        <v>37196</v>
      </c>
    </row>
    <row r="30" spans="1:200" ht="12" customHeight="1" thickBot="1">
      <c r="A30" s="34"/>
      <c r="B30" s="90"/>
      <c r="C30" s="29"/>
      <c r="D30" s="92"/>
      <c r="E30" s="92"/>
      <c r="F30" s="44" t="s">
        <v>19</v>
      </c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2"/>
      <c r="AI30" s="42"/>
      <c r="AJ30" s="45"/>
      <c r="AK30" s="47"/>
      <c r="AL30" s="101"/>
      <c r="AM30" s="95"/>
      <c r="AN30" s="95"/>
      <c r="AO30" s="95"/>
      <c r="AP30" s="95"/>
      <c r="AQ30" s="95"/>
      <c r="AR30" s="95"/>
      <c r="AS30" s="98"/>
      <c r="AT30" s="8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R30" s="39">
        <v>37226</v>
      </c>
    </row>
    <row r="31" spans="1:200" ht="12" customHeight="1">
      <c r="A31" s="34"/>
      <c r="B31" s="88">
        <v>7</v>
      </c>
      <c r="C31" s="91">
        <f>IF(SUM(GA31:GL31)=0,55,SUM(GA31:GL31))</f>
        <v>55</v>
      </c>
      <c r="D31" s="30"/>
      <c r="E31" s="30"/>
      <c r="F31" s="35" t="s">
        <v>16</v>
      </c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48"/>
      <c r="AL31" s="99">
        <f>satinaraduPVL+dezurstvoPVL+kucnodezurstvoPVL</f>
        <v>0</v>
      </c>
      <c r="AM31" s="93">
        <f>(godisnjiodmorPVL+placenoPVL+nijeradiodrzavnipraznikPVL)</f>
        <v>0</v>
      </c>
      <c r="AN31" s="93">
        <f>bolovanjePVL+porodiljskoPVL</f>
        <v>0</v>
      </c>
      <c r="AO31" s="93">
        <v>0</v>
      </c>
      <c r="AP31" s="93">
        <f>drzavnipraznikPVL</f>
        <v>0</v>
      </c>
      <c r="AQ31" s="93">
        <f>nocniradPVL</f>
        <v>0</v>
      </c>
      <c r="AR31" s="93">
        <f>neopravdanoodsutanPVL</f>
        <v>0</v>
      </c>
      <c r="AS31" s="96">
        <f>RRV</f>
        <v>176</v>
      </c>
      <c r="AT31" s="79">
        <f>(satinaraduPVL+kucnodezurstvoPVL+dezurstvoPVL+bolovanjePVL+porodiljskoPVL+godisnjiodmorPVL+placenoPVL+nijeradiodrzavnipraznikPVL)-RRV</f>
        <v>-176</v>
      </c>
      <c r="BJ31" s="5">
        <f aca="true" t="shared" si="19" ref="BJ31:CN31">nnnPVL</f>
        <v>0</v>
      </c>
      <c r="BK31" s="5">
        <f t="shared" si="19"/>
        <v>0</v>
      </c>
      <c r="BL31" s="5">
        <f t="shared" si="19"/>
        <v>0</v>
      </c>
      <c r="BM31" s="5">
        <f t="shared" si="19"/>
        <v>0</v>
      </c>
      <c r="BN31" s="5">
        <f t="shared" si="19"/>
        <v>0</v>
      </c>
      <c r="BO31" s="5">
        <f t="shared" si="19"/>
        <v>0</v>
      </c>
      <c r="BP31" s="5">
        <f t="shared" si="19"/>
        <v>0</v>
      </c>
      <c r="BQ31" s="5">
        <f t="shared" si="19"/>
        <v>0</v>
      </c>
      <c r="BR31" s="5">
        <f t="shared" si="19"/>
        <v>0</v>
      </c>
      <c r="BS31" s="5">
        <f t="shared" si="19"/>
        <v>0</v>
      </c>
      <c r="BT31" s="5">
        <f t="shared" si="19"/>
        <v>0</v>
      </c>
      <c r="BU31" s="5">
        <f t="shared" si="19"/>
        <v>0</v>
      </c>
      <c r="BV31" s="5">
        <f t="shared" si="19"/>
        <v>0</v>
      </c>
      <c r="BW31" s="5">
        <f t="shared" si="19"/>
        <v>0</v>
      </c>
      <c r="BX31" s="5">
        <f t="shared" si="19"/>
        <v>0</v>
      </c>
      <c r="BY31" s="5">
        <f t="shared" si="19"/>
        <v>0</v>
      </c>
      <c r="BZ31" s="5">
        <f t="shared" si="19"/>
        <v>0</v>
      </c>
      <c r="CA31" s="5">
        <f t="shared" si="19"/>
        <v>0</v>
      </c>
      <c r="CB31" s="5">
        <f t="shared" si="19"/>
        <v>0</v>
      </c>
      <c r="CC31" s="5">
        <f t="shared" si="19"/>
        <v>0</v>
      </c>
      <c r="CD31" s="5">
        <f t="shared" si="19"/>
        <v>0</v>
      </c>
      <c r="CE31" s="5">
        <f t="shared" si="19"/>
        <v>0</v>
      </c>
      <c r="CF31" s="5">
        <f t="shared" si="19"/>
        <v>0</v>
      </c>
      <c r="CG31" s="5">
        <f t="shared" si="19"/>
        <v>0</v>
      </c>
      <c r="CH31" s="5">
        <f t="shared" si="19"/>
        <v>0</v>
      </c>
      <c r="CI31" s="5">
        <f t="shared" si="19"/>
        <v>0</v>
      </c>
      <c r="CJ31" s="5">
        <f t="shared" si="19"/>
        <v>0</v>
      </c>
      <c r="CK31" s="5">
        <f t="shared" si="19"/>
        <v>0</v>
      </c>
      <c r="CL31" s="5">
        <f t="shared" si="19"/>
        <v>0</v>
      </c>
      <c r="CM31" s="5">
        <f t="shared" si="19"/>
        <v>0</v>
      </c>
      <c r="CN31" s="5">
        <f t="shared" si="19"/>
        <v>0</v>
      </c>
      <c r="GA31" s="71" t="str">
        <f>IF($E31=GA$6,GA$51," ")</f>
        <v> </v>
      </c>
      <c r="GB31" s="71" t="str">
        <f>IF($E31=GB$6,GB$51," ")</f>
        <v> </v>
      </c>
      <c r="GC31" s="71" t="str">
        <f>IF($E31=GC$6,GC$51," ")</f>
        <v> </v>
      </c>
      <c r="GD31" s="71" t="str">
        <f>IF($E31=GD$6,GD$51," ")</f>
        <v> </v>
      </c>
      <c r="GE31" s="71" t="str">
        <f>IF($E31=GE$6,GE$51," ")</f>
        <v> </v>
      </c>
      <c r="GF31" s="71" t="str">
        <f>IF($E31=GF$6,GF$51," ")</f>
        <v> </v>
      </c>
      <c r="GG31" s="71" t="str">
        <f>IF($E31=GG$6,GG$51," ")</f>
        <v> </v>
      </c>
      <c r="GH31" s="71" t="str">
        <f>IF($E31=GH$6,GH$51," ")</f>
        <v> </v>
      </c>
      <c r="GI31" s="71" t="str">
        <f>IF($E31=GI$6,GI$51," ")</f>
        <v> </v>
      </c>
      <c r="GJ31" s="71" t="str">
        <f>IF($E31=GJ$6,GJ$51," ")</f>
        <v> </v>
      </c>
      <c r="GK31" s="71" t="str">
        <f>IF($E31=GK$6,GK$51," ")</f>
        <v> </v>
      </c>
      <c r="GL31" s="71" t="str">
        <f>IF($E31=GL$6,GL$51," ")</f>
        <v> </v>
      </c>
      <c r="GR31" s="39">
        <v>37257</v>
      </c>
    </row>
    <row r="32" spans="1:200" ht="12" customHeight="1">
      <c r="A32" s="34"/>
      <c r="B32" s="89"/>
      <c r="C32" s="28"/>
      <c r="D32" s="31"/>
      <c r="E32" s="31"/>
      <c r="F32" s="40" t="s">
        <v>17</v>
      </c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  <c r="AL32" s="100"/>
      <c r="AM32" s="94"/>
      <c r="AN32" s="94"/>
      <c r="AO32" s="94"/>
      <c r="AP32" s="94"/>
      <c r="AQ32" s="94"/>
      <c r="AR32" s="94"/>
      <c r="AS32" s="97"/>
      <c r="AT32" s="80"/>
      <c r="BJ32" s="5" t="str">
        <f aca="true" t="shared" si="20" ref="BJ32:CN32">dddPVL</f>
        <v> </v>
      </c>
      <c r="BK32" s="5" t="str">
        <f t="shared" si="20"/>
        <v> </v>
      </c>
      <c r="BL32" s="5" t="str">
        <f t="shared" si="20"/>
        <v> </v>
      </c>
      <c r="BM32" s="5" t="str">
        <f t="shared" si="20"/>
        <v> </v>
      </c>
      <c r="BN32" s="5" t="str">
        <f t="shared" si="20"/>
        <v> </v>
      </c>
      <c r="BO32" s="5" t="str">
        <f t="shared" si="20"/>
        <v> </v>
      </c>
      <c r="BP32" s="5" t="str">
        <f t="shared" si="20"/>
        <v> </v>
      </c>
      <c r="BQ32" s="5" t="str">
        <f t="shared" si="20"/>
        <v> </v>
      </c>
      <c r="BR32" s="5" t="str">
        <f t="shared" si="20"/>
        <v> </v>
      </c>
      <c r="BS32" s="5" t="str">
        <f t="shared" si="20"/>
        <v> </v>
      </c>
      <c r="BT32" s="5" t="str">
        <f t="shared" si="20"/>
        <v> </v>
      </c>
      <c r="BU32" s="5" t="str">
        <f t="shared" si="20"/>
        <v> </v>
      </c>
      <c r="BV32" s="5" t="str">
        <f t="shared" si="20"/>
        <v> </v>
      </c>
      <c r="BW32" s="5" t="str">
        <f t="shared" si="20"/>
        <v> </v>
      </c>
      <c r="BX32" s="5" t="str">
        <f t="shared" si="20"/>
        <v> </v>
      </c>
      <c r="BY32" s="5" t="str">
        <f t="shared" si="20"/>
        <v> </v>
      </c>
      <c r="BZ32" s="5" t="str">
        <f t="shared" si="20"/>
        <v> </v>
      </c>
      <c r="CA32" s="5" t="str">
        <f t="shared" si="20"/>
        <v> </v>
      </c>
      <c r="CB32" s="5" t="str">
        <f t="shared" si="20"/>
        <v> </v>
      </c>
      <c r="CC32" s="5" t="str">
        <f t="shared" si="20"/>
        <v> </v>
      </c>
      <c r="CD32" s="5" t="str">
        <f t="shared" si="20"/>
        <v> </v>
      </c>
      <c r="CE32" s="5" t="str">
        <f t="shared" si="20"/>
        <v> </v>
      </c>
      <c r="CF32" s="5" t="str">
        <f t="shared" si="20"/>
        <v> </v>
      </c>
      <c r="CG32" s="5" t="str">
        <f t="shared" si="20"/>
        <v> </v>
      </c>
      <c r="CH32" s="5" t="str">
        <f t="shared" si="20"/>
        <v> </v>
      </c>
      <c r="CI32" s="5" t="str">
        <f t="shared" si="20"/>
        <v> </v>
      </c>
      <c r="CJ32" s="5" t="str">
        <f t="shared" si="20"/>
        <v> </v>
      </c>
      <c r="CK32" s="5" t="str">
        <f t="shared" si="20"/>
        <v> </v>
      </c>
      <c r="CL32" s="5" t="str">
        <f t="shared" si="20"/>
        <v> </v>
      </c>
      <c r="CM32" s="5" t="str">
        <f t="shared" si="20"/>
        <v> </v>
      </c>
      <c r="CN32" s="5" t="str">
        <f t="shared" si="20"/>
        <v> </v>
      </c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R32" s="39">
        <v>37288</v>
      </c>
    </row>
    <row r="33" spans="1:200" ht="12" customHeight="1">
      <c r="A33" s="34"/>
      <c r="B33" s="89"/>
      <c r="C33" s="28"/>
      <c r="D33" s="31"/>
      <c r="E33" s="31"/>
      <c r="F33" s="40" t="s">
        <v>18</v>
      </c>
      <c r="G33" s="41"/>
      <c r="H33" s="49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/>
      <c r="AL33" s="100"/>
      <c r="AM33" s="94"/>
      <c r="AN33" s="94"/>
      <c r="AO33" s="94"/>
      <c r="AP33" s="94"/>
      <c r="AQ33" s="94"/>
      <c r="AR33" s="94"/>
      <c r="AS33" s="97"/>
      <c r="AT33" s="80"/>
      <c r="BJ33" s="5" t="str">
        <f aca="true" t="shared" si="21" ref="BJ33:CN33">dezPVL</f>
        <v> </v>
      </c>
      <c r="BK33" s="5" t="str">
        <f t="shared" si="21"/>
        <v> </v>
      </c>
      <c r="BL33" s="5" t="str">
        <f t="shared" si="21"/>
        <v> </v>
      </c>
      <c r="BM33" s="5" t="str">
        <f t="shared" si="21"/>
        <v> </v>
      </c>
      <c r="BN33" s="5" t="str">
        <f t="shared" si="21"/>
        <v> </v>
      </c>
      <c r="BO33" s="5" t="str">
        <f t="shared" si="21"/>
        <v> </v>
      </c>
      <c r="BP33" s="5" t="str">
        <f t="shared" si="21"/>
        <v> </v>
      </c>
      <c r="BQ33" s="5" t="str">
        <f t="shared" si="21"/>
        <v> </v>
      </c>
      <c r="BR33" s="5" t="str">
        <f t="shared" si="21"/>
        <v> </v>
      </c>
      <c r="BS33" s="5" t="str">
        <f t="shared" si="21"/>
        <v> </v>
      </c>
      <c r="BT33" s="5" t="str">
        <f t="shared" si="21"/>
        <v> </v>
      </c>
      <c r="BU33" s="5" t="str">
        <f t="shared" si="21"/>
        <v> </v>
      </c>
      <c r="BV33" s="5" t="str">
        <f t="shared" si="21"/>
        <v> </v>
      </c>
      <c r="BW33" s="5" t="str">
        <f t="shared" si="21"/>
        <v> </v>
      </c>
      <c r="BX33" s="5" t="str">
        <f t="shared" si="21"/>
        <v> </v>
      </c>
      <c r="BY33" s="5" t="str">
        <f t="shared" si="21"/>
        <v> </v>
      </c>
      <c r="BZ33" s="5" t="str">
        <f t="shared" si="21"/>
        <v> </v>
      </c>
      <c r="CA33" s="5" t="str">
        <f t="shared" si="21"/>
        <v> </v>
      </c>
      <c r="CB33" s="5" t="str">
        <f t="shared" si="21"/>
        <v> </v>
      </c>
      <c r="CC33" s="5" t="str">
        <f t="shared" si="21"/>
        <v> </v>
      </c>
      <c r="CD33" s="5" t="str">
        <f t="shared" si="21"/>
        <v> </v>
      </c>
      <c r="CE33" s="5" t="str">
        <f t="shared" si="21"/>
        <v> </v>
      </c>
      <c r="CF33" s="5" t="str">
        <f t="shared" si="21"/>
        <v> </v>
      </c>
      <c r="CG33" s="5" t="str">
        <f t="shared" si="21"/>
        <v> </v>
      </c>
      <c r="CH33" s="5" t="str">
        <f t="shared" si="21"/>
        <v> </v>
      </c>
      <c r="CI33" s="5" t="str">
        <f t="shared" si="21"/>
        <v> </v>
      </c>
      <c r="CJ33" s="5" t="str">
        <f t="shared" si="21"/>
        <v> </v>
      </c>
      <c r="CK33" s="5" t="str">
        <f t="shared" si="21"/>
        <v> </v>
      </c>
      <c r="CL33" s="5" t="str">
        <f t="shared" si="21"/>
        <v> </v>
      </c>
      <c r="CM33" s="5" t="str">
        <f t="shared" si="21"/>
        <v> </v>
      </c>
      <c r="CN33" s="5" t="str">
        <f t="shared" si="21"/>
        <v> </v>
      </c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R33" s="39">
        <v>37316</v>
      </c>
    </row>
    <row r="34" spans="1:200" ht="12" customHeight="1" thickBot="1">
      <c r="A34" s="34"/>
      <c r="B34" s="90"/>
      <c r="C34" s="29"/>
      <c r="D34" s="92"/>
      <c r="E34" s="92"/>
      <c r="F34" s="44" t="s">
        <v>19</v>
      </c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2"/>
      <c r="AI34" s="42"/>
      <c r="AJ34" s="45"/>
      <c r="AK34" s="47"/>
      <c r="AL34" s="101"/>
      <c r="AM34" s="95"/>
      <c r="AN34" s="95"/>
      <c r="AO34" s="95"/>
      <c r="AP34" s="95"/>
      <c r="AQ34" s="95"/>
      <c r="AR34" s="95"/>
      <c r="AS34" s="98"/>
      <c r="AT34" s="8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R34" s="39">
        <v>37347</v>
      </c>
    </row>
    <row r="35" spans="1:200" ht="12" customHeight="1">
      <c r="A35" s="34"/>
      <c r="B35" s="88">
        <v>8</v>
      </c>
      <c r="C35" s="91">
        <f>IF(SUM(GA35:GL35)=0,55,SUM(GA35:GL35))</f>
        <v>55</v>
      </c>
      <c r="D35" s="30"/>
      <c r="E35" s="30"/>
      <c r="F35" s="35" t="s">
        <v>16</v>
      </c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48"/>
      <c r="AL35" s="79">
        <f>satinaraduPVL+dezurstvoPVL+kucnodezurstvoPVL</f>
        <v>0</v>
      </c>
      <c r="AM35" s="82">
        <f>(godisnjiodmorPVL+placenoPVL+nijeradiodrzavnipraznikPVL)</f>
        <v>0</v>
      </c>
      <c r="AN35" s="82">
        <f>bolovanjePVL+porodiljskoPVL</f>
        <v>0</v>
      </c>
      <c r="AO35" s="82">
        <v>0</v>
      </c>
      <c r="AP35" s="82">
        <f>drzavnipraznikPVL</f>
        <v>0</v>
      </c>
      <c r="AQ35" s="82">
        <f>nocniradPVL</f>
        <v>0</v>
      </c>
      <c r="AR35" s="82">
        <f>neopravdanoodsutanPVL</f>
        <v>0</v>
      </c>
      <c r="AS35" s="85">
        <f>RRV</f>
        <v>176</v>
      </c>
      <c r="AT35" s="79">
        <f>(satinaraduPVL+kucnodezurstvoPVL+dezurstvoPVL+bolovanjePVL+porodiljskoPVL+godisnjiodmorPVL+placenoPVL+nijeradiodrzavnipraznikPVL)-RRV</f>
        <v>-176</v>
      </c>
      <c r="BJ35" s="5">
        <f aca="true" t="shared" si="22" ref="BJ35:CN35">nnnPVL</f>
        <v>0</v>
      </c>
      <c r="BK35" s="5">
        <f t="shared" si="22"/>
        <v>0</v>
      </c>
      <c r="BL35" s="5">
        <f t="shared" si="22"/>
        <v>0</v>
      </c>
      <c r="BM35" s="5">
        <f t="shared" si="22"/>
        <v>0</v>
      </c>
      <c r="BN35" s="5">
        <f t="shared" si="22"/>
        <v>0</v>
      </c>
      <c r="BO35" s="5">
        <f t="shared" si="22"/>
        <v>0</v>
      </c>
      <c r="BP35" s="5">
        <f t="shared" si="22"/>
        <v>0</v>
      </c>
      <c r="BQ35" s="5">
        <f t="shared" si="22"/>
        <v>0</v>
      </c>
      <c r="BR35" s="5">
        <f t="shared" si="22"/>
        <v>0</v>
      </c>
      <c r="BS35" s="5">
        <f t="shared" si="22"/>
        <v>0</v>
      </c>
      <c r="BT35" s="5">
        <f t="shared" si="22"/>
        <v>0</v>
      </c>
      <c r="BU35" s="5">
        <f t="shared" si="22"/>
        <v>0</v>
      </c>
      <c r="BV35" s="5">
        <f t="shared" si="22"/>
        <v>0</v>
      </c>
      <c r="BW35" s="5">
        <f t="shared" si="22"/>
        <v>0</v>
      </c>
      <c r="BX35" s="5">
        <f t="shared" si="22"/>
        <v>0</v>
      </c>
      <c r="BY35" s="5">
        <f t="shared" si="22"/>
        <v>0</v>
      </c>
      <c r="BZ35" s="5">
        <f t="shared" si="22"/>
        <v>0</v>
      </c>
      <c r="CA35" s="5">
        <f t="shared" si="22"/>
        <v>0</v>
      </c>
      <c r="CB35" s="5">
        <f t="shared" si="22"/>
        <v>0</v>
      </c>
      <c r="CC35" s="5">
        <f t="shared" si="22"/>
        <v>0</v>
      </c>
      <c r="CD35" s="5">
        <f t="shared" si="22"/>
        <v>0</v>
      </c>
      <c r="CE35" s="5">
        <f t="shared" si="22"/>
        <v>0</v>
      </c>
      <c r="CF35" s="5">
        <f t="shared" si="22"/>
        <v>0</v>
      </c>
      <c r="CG35" s="5">
        <f t="shared" si="22"/>
        <v>0</v>
      </c>
      <c r="CH35" s="5">
        <f t="shared" si="22"/>
        <v>0</v>
      </c>
      <c r="CI35" s="5">
        <f t="shared" si="22"/>
        <v>0</v>
      </c>
      <c r="CJ35" s="5">
        <f t="shared" si="22"/>
        <v>0</v>
      </c>
      <c r="CK35" s="5">
        <f t="shared" si="22"/>
        <v>0</v>
      </c>
      <c r="CL35" s="5">
        <f t="shared" si="22"/>
        <v>0</v>
      </c>
      <c r="CM35" s="5">
        <f t="shared" si="22"/>
        <v>0</v>
      </c>
      <c r="CN35" s="5">
        <f t="shared" si="22"/>
        <v>0</v>
      </c>
      <c r="GA35" s="71" t="str">
        <f>IF($E35=GA$6,GA$51," ")</f>
        <v> </v>
      </c>
      <c r="GB35" s="71" t="str">
        <f>IF($E35=GB$6,GB$51," ")</f>
        <v> </v>
      </c>
      <c r="GC35" s="71" t="str">
        <f>IF($E35=GC$6,GC$51," ")</f>
        <v> </v>
      </c>
      <c r="GD35" s="71" t="str">
        <f>IF($E35=GD$6,GD$51," ")</f>
        <v> </v>
      </c>
      <c r="GE35" s="71" t="str">
        <f>IF($E35=GE$6,GE$51," ")</f>
        <v> </v>
      </c>
      <c r="GF35" s="71" t="str">
        <f>IF($E35=GF$6,GF$51," ")</f>
        <v> </v>
      </c>
      <c r="GG35" s="71" t="str">
        <f>IF($E35=GG$6,GG$51," ")</f>
        <v> </v>
      </c>
      <c r="GH35" s="71" t="str">
        <f>IF($E35=GH$6,GH$51," ")</f>
        <v> </v>
      </c>
      <c r="GI35" s="71" t="str">
        <f>IF($E35=GI$6,GI$51," ")</f>
        <v> </v>
      </c>
      <c r="GJ35" s="71" t="str">
        <f>IF($E35=GJ$6,GJ$51," ")</f>
        <v> </v>
      </c>
      <c r="GK35" s="71" t="str">
        <f>IF($E35=GK$6,GK$51," ")</f>
        <v> </v>
      </c>
      <c r="GL35" s="71" t="str">
        <f>IF($E35=GL$6,GL$51," ")</f>
        <v> </v>
      </c>
      <c r="GR35" s="39">
        <v>37377</v>
      </c>
    </row>
    <row r="36" spans="1:200" ht="12" customHeight="1">
      <c r="A36" s="34"/>
      <c r="B36" s="89"/>
      <c r="C36" s="28"/>
      <c r="D36" s="31"/>
      <c r="E36" s="31"/>
      <c r="F36" s="40" t="s">
        <v>17</v>
      </c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3"/>
      <c r="AL36" s="80"/>
      <c r="AM36" s="83"/>
      <c r="AN36" s="83"/>
      <c r="AO36" s="83"/>
      <c r="AP36" s="83"/>
      <c r="AQ36" s="83"/>
      <c r="AR36" s="83"/>
      <c r="AS36" s="86"/>
      <c r="AT36" s="80"/>
      <c r="BJ36" s="5" t="str">
        <f aca="true" t="shared" si="23" ref="BJ36:CN36">dddPVL</f>
        <v> </v>
      </c>
      <c r="BK36" s="5" t="str">
        <f t="shared" si="23"/>
        <v> </v>
      </c>
      <c r="BL36" s="5" t="str">
        <f t="shared" si="23"/>
        <v> </v>
      </c>
      <c r="BM36" s="5" t="str">
        <f t="shared" si="23"/>
        <v> </v>
      </c>
      <c r="BN36" s="5" t="str">
        <f t="shared" si="23"/>
        <v> </v>
      </c>
      <c r="BO36" s="5" t="str">
        <f t="shared" si="23"/>
        <v> </v>
      </c>
      <c r="BP36" s="5" t="str">
        <f t="shared" si="23"/>
        <v> </v>
      </c>
      <c r="BQ36" s="5" t="str">
        <f t="shared" si="23"/>
        <v> </v>
      </c>
      <c r="BR36" s="5" t="str">
        <f t="shared" si="23"/>
        <v> </v>
      </c>
      <c r="BS36" s="5" t="str">
        <f t="shared" si="23"/>
        <v> </v>
      </c>
      <c r="BT36" s="5" t="str">
        <f t="shared" si="23"/>
        <v> </v>
      </c>
      <c r="BU36" s="5" t="str">
        <f t="shared" si="23"/>
        <v> </v>
      </c>
      <c r="BV36" s="5" t="str">
        <f t="shared" si="23"/>
        <v> </v>
      </c>
      <c r="BW36" s="5" t="str">
        <f t="shared" si="23"/>
        <v> </v>
      </c>
      <c r="BX36" s="5" t="str">
        <f t="shared" si="23"/>
        <v> </v>
      </c>
      <c r="BY36" s="5" t="str">
        <f t="shared" si="23"/>
        <v> </v>
      </c>
      <c r="BZ36" s="5" t="str">
        <f t="shared" si="23"/>
        <v> </v>
      </c>
      <c r="CA36" s="5" t="str">
        <f t="shared" si="23"/>
        <v> </v>
      </c>
      <c r="CB36" s="5" t="str">
        <f t="shared" si="23"/>
        <v> </v>
      </c>
      <c r="CC36" s="5" t="str">
        <f t="shared" si="23"/>
        <v> </v>
      </c>
      <c r="CD36" s="5" t="str">
        <f t="shared" si="23"/>
        <v> </v>
      </c>
      <c r="CE36" s="5" t="str">
        <f t="shared" si="23"/>
        <v> </v>
      </c>
      <c r="CF36" s="5" t="str">
        <f t="shared" si="23"/>
        <v> </v>
      </c>
      <c r="CG36" s="5" t="str">
        <f t="shared" si="23"/>
        <v> </v>
      </c>
      <c r="CH36" s="5" t="str">
        <f t="shared" si="23"/>
        <v> </v>
      </c>
      <c r="CI36" s="5" t="str">
        <f t="shared" si="23"/>
        <v> </v>
      </c>
      <c r="CJ36" s="5" t="str">
        <f t="shared" si="23"/>
        <v> </v>
      </c>
      <c r="CK36" s="5" t="str">
        <f t="shared" si="23"/>
        <v> </v>
      </c>
      <c r="CL36" s="5" t="str">
        <f t="shared" si="23"/>
        <v> </v>
      </c>
      <c r="CM36" s="5" t="str">
        <f t="shared" si="23"/>
        <v> </v>
      </c>
      <c r="CN36" s="5" t="str">
        <f t="shared" si="23"/>
        <v> </v>
      </c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R36" s="39">
        <v>37408</v>
      </c>
    </row>
    <row r="37" spans="1:200" ht="12" customHeight="1">
      <c r="A37" s="34"/>
      <c r="B37" s="89"/>
      <c r="C37" s="28"/>
      <c r="D37" s="31"/>
      <c r="E37" s="31"/>
      <c r="F37" s="40" t="s">
        <v>18</v>
      </c>
      <c r="G37" s="41"/>
      <c r="H37" s="49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  <c r="AL37" s="80"/>
      <c r="AM37" s="83"/>
      <c r="AN37" s="83"/>
      <c r="AO37" s="83"/>
      <c r="AP37" s="83"/>
      <c r="AQ37" s="83"/>
      <c r="AR37" s="83"/>
      <c r="AS37" s="86"/>
      <c r="AT37" s="80"/>
      <c r="BJ37" s="5" t="str">
        <f aca="true" t="shared" si="24" ref="BJ37:CN37">dezPVL</f>
        <v> </v>
      </c>
      <c r="BK37" s="5" t="str">
        <f t="shared" si="24"/>
        <v> </v>
      </c>
      <c r="BL37" s="5" t="str">
        <f t="shared" si="24"/>
        <v> </v>
      </c>
      <c r="BM37" s="5" t="str">
        <f t="shared" si="24"/>
        <v> </v>
      </c>
      <c r="BN37" s="5" t="str">
        <f t="shared" si="24"/>
        <v> </v>
      </c>
      <c r="BO37" s="5" t="str">
        <f t="shared" si="24"/>
        <v> </v>
      </c>
      <c r="BP37" s="5" t="str">
        <f t="shared" si="24"/>
        <v> </v>
      </c>
      <c r="BQ37" s="5" t="str">
        <f t="shared" si="24"/>
        <v> </v>
      </c>
      <c r="BR37" s="5" t="str">
        <f t="shared" si="24"/>
        <v> </v>
      </c>
      <c r="BS37" s="5" t="str">
        <f t="shared" si="24"/>
        <v> </v>
      </c>
      <c r="BT37" s="5" t="str">
        <f t="shared" si="24"/>
        <v> </v>
      </c>
      <c r="BU37" s="5" t="str">
        <f t="shared" si="24"/>
        <v> </v>
      </c>
      <c r="BV37" s="5" t="str">
        <f t="shared" si="24"/>
        <v> </v>
      </c>
      <c r="BW37" s="5" t="str">
        <f t="shared" si="24"/>
        <v> </v>
      </c>
      <c r="BX37" s="5" t="str">
        <f t="shared" si="24"/>
        <v> </v>
      </c>
      <c r="BY37" s="5" t="str">
        <f t="shared" si="24"/>
        <v> </v>
      </c>
      <c r="BZ37" s="5" t="str">
        <f t="shared" si="24"/>
        <v> </v>
      </c>
      <c r="CA37" s="5" t="str">
        <f t="shared" si="24"/>
        <v> </v>
      </c>
      <c r="CB37" s="5" t="str">
        <f t="shared" si="24"/>
        <v> </v>
      </c>
      <c r="CC37" s="5" t="str">
        <f t="shared" si="24"/>
        <v> </v>
      </c>
      <c r="CD37" s="5" t="str">
        <f t="shared" si="24"/>
        <v> </v>
      </c>
      <c r="CE37" s="5" t="str">
        <f t="shared" si="24"/>
        <v> </v>
      </c>
      <c r="CF37" s="5" t="str">
        <f t="shared" si="24"/>
        <v> </v>
      </c>
      <c r="CG37" s="5" t="str">
        <f t="shared" si="24"/>
        <v> </v>
      </c>
      <c r="CH37" s="5" t="str">
        <f t="shared" si="24"/>
        <v> </v>
      </c>
      <c r="CI37" s="5" t="str">
        <f t="shared" si="24"/>
        <v> </v>
      </c>
      <c r="CJ37" s="5" t="str">
        <f t="shared" si="24"/>
        <v> </v>
      </c>
      <c r="CK37" s="5" t="str">
        <f t="shared" si="24"/>
        <v> </v>
      </c>
      <c r="CL37" s="5" t="str">
        <f t="shared" si="24"/>
        <v> </v>
      </c>
      <c r="CM37" s="5" t="str">
        <f t="shared" si="24"/>
        <v> </v>
      </c>
      <c r="CN37" s="5" t="str">
        <f t="shared" si="24"/>
        <v> </v>
      </c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R37" s="39">
        <v>37438</v>
      </c>
    </row>
    <row r="38" spans="1:200" ht="12" customHeight="1" thickBot="1">
      <c r="A38" s="34"/>
      <c r="B38" s="90"/>
      <c r="C38" s="29"/>
      <c r="D38" s="92"/>
      <c r="E38" s="92"/>
      <c r="F38" s="44" t="s">
        <v>19</v>
      </c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2"/>
      <c r="AI38" s="42"/>
      <c r="AJ38" s="45"/>
      <c r="AK38" s="47"/>
      <c r="AL38" s="81"/>
      <c r="AM38" s="84"/>
      <c r="AN38" s="84"/>
      <c r="AO38" s="84"/>
      <c r="AP38" s="84"/>
      <c r="AQ38" s="84"/>
      <c r="AR38" s="84"/>
      <c r="AS38" s="87"/>
      <c r="AT38" s="8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R38" s="39">
        <v>37469</v>
      </c>
    </row>
    <row r="39" spans="1:200" ht="12" customHeight="1">
      <c r="A39" s="34"/>
      <c r="B39" s="88">
        <v>9</v>
      </c>
      <c r="C39" s="91">
        <f>IF(SUM(GA39:GL39)=0,55,SUM(GA39:GL39))</f>
        <v>55</v>
      </c>
      <c r="D39" s="30"/>
      <c r="E39" s="30"/>
      <c r="F39" s="35" t="s">
        <v>16</v>
      </c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48"/>
      <c r="AL39" s="79">
        <f>satinaraduPVL+dezurstvoPVL+kucnodezurstvoPVL</f>
        <v>0</v>
      </c>
      <c r="AM39" s="82">
        <f>(godisnjiodmorPVL+placenoPVL+nijeradiodrzavnipraznikPVL)</f>
        <v>0</v>
      </c>
      <c r="AN39" s="82">
        <f>bolovanjePVL+porodiljskoPVL</f>
        <v>0</v>
      </c>
      <c r="AO39" s="82">
        <v>0</v>
      </c>
      <c r="AP39" s="82">
        <f>drzavnipraznikPVL</f>
        <v>0</v>
      </c>
      <c r="AQ39" s="82">
        <f>nocniradPVL</f>
        <v>0</v>
      </c>
      <c r="AR39" s="82">
        <f>neopravdanoodsutanPVL</f>
        <v>0</v>
      </c>
      <c r="AS39" s="85">
        <f>RRV</f>
        <v>176</v>
      </c>
      <c r="AT39" s="79">
        <f>(satinaraduPVL+kucnodezurstvoPVL+dezurstvoPVL+bolovanjePVL+porodiljskoPVL+godisnjiodmorPVL+placenoPVL+nijeradiodrzavnipraznikPVL)-RRV</f>
        <v>-176</v>
      </c>
      <c r="BJ39" s="5">
        <f aca="true" t="shared" si="25" ref="BJ39:CN39">nnnPVL</f>
        <v>0</v>
      </c>
      <c r="BK39" s="5">
        <f t="shared" si="25"/>
        <v>0</v>
      </c>
      <c r="BL39" s="5">
        <f t="shared" si="25"/>
        <v>0</v>
      </c>
      <c r="BM39" s="5">
        <f t="shared" si="25"/>
        <v>0</v>
      </c>
      <c r="BN39" s="5">
        <f t="shared" si="25"/>
        <v>0</v>
      </c>
      <c r="BO39" s="5">
        <f t="shared" si="25"/>
        <v>0</v>
      </c>
      <c r="BP39" s="5">
        <f t="shared" si="25"/>
        <v>0</v>
      </c>
      <c r="BQ39" s="5">
        <f t="shared" si="25"/>
        <v>0</v>
      </c>
      <c r="BR39" s="5">
        <f t="shared" si="25"/>
        <v>0</v>
      </c>
      <c r="BS39" s="5">
        <f t="shared" si="25"/>
        <v>0</v>
      </c>
      <c r="BT39" s="5">
        <f t="shared" si="25"/>
        <v>0</v>
      </c>
      <c r="BU39" s="5">
        <f t="shared" si="25"/>
        <v>0</v>
      </c>
      <c r="BV39" s="5">
        <f t="shared" si="25"/>
        <v>0</v>
      </c>
      <c r="BW39" s="5">
        <f t="shared" si="25"/>
        <v>0</v>
      </c>
      <c r="BX39" s="5">
        <f t="shared" si="25"/>
        <v>0</v>
      </c>
      <c r="BY39" s="5">
        <f t="shared" si="25"/>
        <v>0</v>
      </c>
      <c r="BZ39" s="5">
        <f t="shared" si="25"/>
        <v>0</v>
      </c>
      <c r="CA39" s="5">
        <f t="shared" si="25"/>
        <v>0</v>
      </c>
      <c r="CB39" s="5">
        <f t="shared" si="25"/>
        <v>0</v>
      </c>
      <c r="CC39" s="5">
        <f t="shared" si="25"/>
        <v>0</v>
      </c>
      <c r="CD39" s="5">
        <f t="shared" si="25"/>
        <v>0</v>
      </c>
      <c r="CE39" s="5">
        <f t="shared" si="25"/>
        <v>0</v>
      </c>
      <c r="CF39" s="5">
        <f t="shared" si="25"/>
        <v>0</v>
      </c>
      <c r="CG39" s="5">
        <f t="shared" si="25"/>
        <v>0</v>
      </c>
      <c r="CH39" s="5">
        <f t="shared" si="25"/>
        <v>0</v>
      </c>
      <c r="CI39" s="5">
        <f t="shared" si="25"/>
        <v>0</v>
      </c>
      <c r="CJ39" s="5">
        <f t="shared" si="25"/>
        <v>0</v>
      </c>
      <c r="CK39" s="5">
        <f t="shared" si="25"/>
        <v>0</v>
      </c>
      <c r="CL39" s="5">
        <f t="shared" si="25"/>
        <v>0</v>
      </c>
      <c r="CM39" s="5">
        <f t="shared" si="25"/>
        <v>0</v>
      </c>
      <c r="CN39" s="5">
        <f t="shared" si="25"/>
        <v>0</v>
      </c>
      <c r="GA39" s="71" t="str">
        <f>IF($E39=GA$6,GA$51," ")</f>
        <v> </v>
      </c>
      <c r="GB39" s="71" t="str">
        <f>IF($E39=GB$6,GB$51," ")</f>
        <v> </v>
      </c>
      <c r="GC39" s="71" t="str">
        <f>IF($E39=GC$6,GC$51," ")</f>
        <v> </v>
      </c>
      <c r="GD39" s="71" t="str">
        <f>IF($E39=GD$6,GD$51," ")</f>
        <v> </v>
      </c>
      <c r="GE39" s="71" t="str">
        <f>IF($E39=GE$6,GE$51," ")</f>
        <v> </v>
      </c>
      <c r="GF39" s="71" t="str">
        <f>IF($E39=GF$6,GF$51," ")</f>
        <v> </v>
      </c>
      <c r="GG39" s="71" t="str">
        <f>IF($E39=GG$6,GG$51," ")</f>
        <v> </v>
      </c>
      <c r="GH39" s="71" t="str">
        <f>IF($E39=GH$6,GH$51," ")</f>
        <v> </v>
      </c>
      <c r="GI39" s="71" t="str">
        <f>IF($E39=GI$6,GI$51," ")</f>
        <v> </v>
      </c>
      <c r="GJ39" s="71" t="str">
        <f>IF($E39=GJ$6,GJ$51," ")</f>
        <v> </v>
      </c>
      <c r="GK39" s="71" t="str">
        <f>IF($E39=GK$6,GK$51," ")</f>
        <v> </v>
      </c>
      <c r="GL39" s="71" t="str">
        <f>IF($E39=GL$6,GL$51," ")</f>
        <v> </v>
      </c>
      <c r="GR39" s="39">
        <v>37500</v>
      </c>
    </row>
    <row r="40" spans="1:200" ht="12" customHeight="1">
      <c r="A40" s="34"/>
      <c r="B40" s="89"/>
      <c r="C40" s="28"/>
      <c r="D40" s="31"/>
      <c r="E40" s="31"/>
      <c r="F40" s="40" t="s">
        <v>17</v>
      </c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  <c r="AL40" s="80"/>
      <c r="AM40" s="83"/>
      <c r="AN40" s="83"/>
      <c r="AO40" s="83"/>
      <c r="AP40" s="83"/>
      <c r="AQ40" s="83"/>
      <c r="AR40" s="83"/>
      <c r="AS40" s="86"/>
      <c r="AT40" s="80"/>
      <c r="BJ40" s="5" t="str">
        <f aca="true" t="shared" si="26" ref="BJ40:CN40">dddPVL</f>
        <v> </v>
      </c>
      <c r="BK40" s="5" t="str">
        <f t="shared" si="26"/>
        <v> </v>
      </c>
      <c r="BL40" s="5" t="str">
        <f t="shared" si="26"/>
        <v> </v>
      </c>
      <c r="BM40" s="5" t="str">
        <f t="shared" si="26"/>
        <v> </v>
      </c>
      <c r="BN40" s="5" t="str">
        <f t="shared" si="26"/>
        <v> </v>
      </c>
      <c r="BO40" s="5" t="str">
        <f t="shared" si="26"/>
        <v> </v>
      </c>
      <c r="BP40" s="5" t="str">
        <f t="shared" si="26"/>
        <v> </v>
      </c>
      <c r="BQ40" s="5" t="str">
        <f t="shared" si="26"/>
        <v> </v>
      </c>
      <c r="BR40" s="5" t="str">
        <f t="shared" si="26"/>
        <v> </v>
      </c>
      <c r="BS40" s="5" t="str">
        <f t="shared" si="26"/>
        <v> </v>
      </c>
      <c r="BT40" s="5" t="str">
        <f t="shared" si="26"/>
        <v> </v>
      </c>
      <c r="BU40" s="5" t="str">
        <f t="shared" si="26"/>
        <v> </v>
      </c>
      <c r="BV40" s="5" t="str">
        <f t="shared" si="26"/>
        <v> </v>
      </c>
      <c r="BW40" s="5" t="str">
        <f t="shared" si="26"/>
        <v> </v>
      </c>
      <c r="BX40" s="5" t="str">
        <f t="shared" si="26"/>
        <v> </v>
      </c>
      <c r="BY40" s="5" t="str">
        <f t="shared" si="26"/>
        <v> </v>
      </c>
      <c r="BZ40" s="5" t="str">
        <f t="shared" si="26"/>
        <v> </v>
      </c>
      <c r="CA40" s="5" t="str">
        <f t="shared" si="26"/>
        <v> </v>
      </c>
      <c r="CB40" s="5" t="str">
        <f t="shared" si="26"/>
        <v> </v>
      </c>
      <c r="CC40" s="5" t="str">
        <f t="shared" si="26"/>
        <v> </v>
      </c>
      <c r="CD40" s="5" t="str">
        <f t="shared" si="26"/>
        <v> </v>
      </c>
      <c r="CE40" s="5" t="str">
        <f t="shared" si="26"/>
        <v> </v>
      </c>
      <c r="CF40" s="5" t="str">
        <f t="shared" si="26"/>
        <v> </v>
      </c>
      <c r="CG40" s="5" t="str">
        <f t="shared" si="26"/>
        <v> </v>
      </c>
      <c r="CH40" s="5" t="str">
        <f t="shared" si="26"/>
        <v> </v>
      </c>
      <c r="CI40" s="5" t="str">
        <f t="shared" si="26"/>
        <v> </v>
      </c>
      <c r="CJ40" s="5" t="str">
        <f t="shared" si="26"/>
        <v> </v>
      </c>
      <c r="CK40" s="5" t="str">
        <f t="shared" si="26"/>
        <v> </v>
      </c>
      <c r="CL40" s="5" t="str">
        <f t="shared" si="26"/>
        <v> </v>
      </c>
      <c r="CM40" s="5" t="str">
        <f t="shared" si="26"/>
        <v> </v>
      </c>
      <c r="CN40" s="5" t="str">
        <f t="shared" si="26"/>
        <v> </v>
      </c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R40" s="39">
        <v>37530</v>
      </c>
    </row>
    <row r="41" spans="1:200" ht="12" customHeight="1">
      <c r="A41" s="34"/>
      <c r="B41" s="89"/>
      <c r="C41" s="28"/>
      <c r="D41" s="31"/>
      <c r="E41" s="31"/>
      <c r="F41" s="40" t="s">
        <v>18</v>
      </c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  <c r="AL41" s="80"/>
      <c r="AM41" s="83"/>
      <c r="AN41" s="83"/>
      <c r="AO41" s="83"/>
      <c r="AP41" s="83"/>
      <c r="AQ41" s="83"/>
      <c r="AR41" s="83"/>
      <c r="AS41" s="86"/>
      <c r="AT41" s="80"/>
      <c r="BJ41" s="5" t="str">
        <f aca="true" t="shared" si="27" ref="BJ41:CN41">dezPVL</f>
        <v> </v>
      </c>
      <c r="BK41" s="5" t="str">
        <f t="shared" si="27"/>
        <v> </v>
      </c>
      <c r="BL41" s="5" t="str">
        <f t="shared" si="27"/>
        <v> </v>
      </c>
      <c r="BM41" s="5" t="str">
        <f t="shared" si="27"/>
        <v> </v>
      </c>
      <c r="BN41" s="5" t="str">
        <f t="shared" si="27"/>
        <v> </v>
      </c>
      <c r="BO41" s="5" t="str">
        <f t="shared" si="27"/>
        <v> </v>
      </c>
      <c r="BP41" s="5" t="str">
        <f t="shared" si="27"/>
        <v> </v>
      </c>
      <c r="BQ41" s="5" t="str">
        <f t="shared" si="27"/>
        <v> </v>
      </c>
      <c r="BR41" s="5" t="str">
        <f t="shared" si="27"/>
        <v> </v>
      </c>
      <c r="BS41" s="5" t="str">
        <f t="shared" si="27"/>
        <v> </v>
      </c>
      <c r="BT41" s="5" t="str">
        <f t="shared" si="27"/>
        <v> </v>
      </c>
      <c r="BU41" s="5" t="str">
        <f t="shared" si="27"/>
        <v> </v>
      </c>
      <c r="BV41" s="5" t="str">
        <f t="shared" si="27"/>
        <v> </v>
      </c>
      <c r="BW41" s="5" t="str">
        <f t="shared" si="27"/>
        <v> </v>
      </c>
      <c r="BX41" s="5" t="str">
        <f t="shared" si="27"/>
        <v> </v>
      </c>
      <c r="BY41" s="5" t="str">
        <f t="shared" si="27"/>
        <v> </v>
      </c>
      <c r="BZ41" s="5" t="str">
        <f t="shared" si="27"/>
        <v> </v>
      </c>
      <c r="CA41" s="5" t="str">
        <f t="shared" si="27"/>
        <v> </v>
      </c>
      <c r="CB41" s="5" t="str">
        <f t="shared" si="27"/>
        <v> </v>
      </c>
      <c r="CC41" s="5" t="str">
        <f t="shared" si="27"/>
        <v> </v>
      </c>
      <c r="CD41" s="5" t="str">
        <f t="shared" si="27"/>
        <v> </v>
      </c>
      <c r="CE41" s="5" t="str">
        <f t="shared" si="27"/>
        <v> </v>
      </c>
      <c r="CF41" s="5" t="str">
        <f t="shared" si="27"/>
        <v> </v>
      </c>
      <c r="CG41" s="5" t="str">
        <f t="shared" si="27"/>
        <v> </v>
      </c>
      <c r="CH41" s="5" t="str">
        <f t="shared" si="27"/>
        <v> </v>
      </c>
      <c r="CI41" s="5" t="str">
        <f t="shared" si="27"/>
        <v> </v>
      </c>
      <c r="CJ41" s="5" t="str">
        <f t="shared" si="27"/>
        <v> </v>
      </c>
      <c r="CK41" s="5" t="str">
        <f t="shared" si="27"/>
        <v> </v>
      </c>
      <c r="CL41" s="5" t="str">
        <f t="shared" si="27"/>
        <v> </v>
      </c>
      <c r="CM41" s="5" t="str">
        <f t="shared" si="27"/>
        <v> </v>
      </c>
      <c r="CN41" s="5" t="str">
        <f t="shared" si="27"/>
        <v> </v>
      </c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R41" s="39">
        <v>37561</v>
      </c>
    </row>
    <row r="42" spans="1:200" ht="12" customHeight="1" thickBot="1">
      <c r="A42" s="34"/>
      <c r="B42" s="90"/>
      <c r="C42" s="29"/>
      <c r="D42" s="92"/>
      <c r="E42" s="92"/>
      <c r="F42" s="44" t="s">
        <v>19</v>
      </c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7"/>
      <c r="AL42" s="81"/>
      <c r="AM42" s="84"/>
      <c r="AN42" s="84"/>
      <c r="AO42" s="84"/>
      <c r="AP42" s="84"/>
      <c r="AQ42" s="84"/>
      <c r="AR42" s="84"/>
      <c r="AS42" s="87"/>
      <c r="AT42" s="8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R42" s="39">
        <v>37591</v>
      </c>
    </row>
    <row r="43" spans="1:200" ht="12" customHeight="1">
      <c r="A43" s="34"/>
      <c r="B43" s="88">
        <v>10</v>
      </c>
      <c r="C43" s="91">
        <f>IF(SUM(GA43:GL43)=0,55,SUM(GA43:GL43))</f>
        <v>55</v>
      </c>
      <c r="D43" s="30"/>
      <c r="E43" s="30"/>
      <c r="F43" s="35" t="s">
        <v>16</v>
      </c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48"/>
      <c r="AL43" s="79">
        <f>satinaraduPVL+dezurstvoPVL+kucnodezurstvoPVL</f>
        <v>0</v>
      </c>
      <c r="AM43" s="82">
        <f>(godisnjiodmorPVL+placenoPVL+nijeradiodrzavnipraznikPVL)</f>
        <v>0</v>
      </c>
      <c r="AN43" s="82">
        <f>bolovanjePVL+porodiljskoPVL</f>
        <v>0</v>
      </c>
      <c r="AO43" s="82">
        <v>0</v>
      </c>
      <c r="AP43" s="82">
        <f>drzavnipraznikPVL</f>
        <v>0</v>
      </c>
      <c r="AQ43" s="82">
        <f>nocniradPVL</f>
        <v>0</v>
      </c>
      <c r="AR43" s="82">
        <f>neopravdanoodsutanPVL</f>
        <v>0</v>
      </c>
      <c r="AS43" s="85">
        <f>RRV</f>
        <v>176</v>
      </c>
      <c r="AT43" s="79">
        <f>(satinaraduPVL+kucnodezurstvoPVL+dezurstvoPVL+bolovanjePVL+porodiljskoPVL+godisnjiodmorPVL+placenoPVL+nijeradiodrzavnipraznikPVL)-RRV</f>
        <v>-176</v>
      </c>
      <c r="BJ43" s="5">
        <f aca="true" t="shared" si="28" ref="BJ43:CN43">nnnPVL</f>
        <v>0</v>
      </c>
      <c r="BK43" s="5">
        <f t="shared" si="28"/>
        <v>0</v>
      </c>
      <c r="BL43" s="5">
        <f t="shared" si="28"/>
        <v>0</v>
      </c>
      <c r="BM43" s="5">
        <f t="shared" si="28"/>
        <v>0</v>
      </c>
      <c r="BN43" s="5">
        <f t="shared" si="28"/>
        <v>0</v>
      </c>
      <c r="BO43" s="5">
        <f t="shared" si="28"/>
        <v>0</v>
      </c>
      <c r="BP43" s="5">
        <f t="shared" si="28"/>
        <v>0</v>
      </c>
      <c r="BQ43" s="5">
        <f t="shared" si="28"/>
        <v>0</v>
      </c>
      <c r="BR43" s="5">
        <f t="shared" si="28"/>
        <v>0</v>
      </c>
      <c r="BS43" s="5">
        <f t="shared" si="28"/>
        <v>0</v>
      </c>
      <c r="BT43" s="5">
        <f t="shared" si="28"/>
        <v>0</v>
      </c>
      <c r="BU43" s="5">
        <f t="shared" si="28"/>
        <v>0</v>
      </c>
      <c r="BV43" s="5">
        <f t="shared" si="28"/>
        <v>0</v>
      </c>
      <c r="BW43" s="5">
        <f t="shared" si="28"/>
        <v>0</v>
      </c>
      <c r="BX43" s="5">
        <f t="shared" si="28"/>
        <v>0</v>
      </c>
      <c r="BY43" s="5">
        <f t="shared" si="28"/>
        <v>0</v>
      </c>
      <c r="BZ43" s="5">
        <f t="shared" si="28"/>
        <v>0</v>
      </c>
      <c r="CA43" s="5">
        <f t="shared" si="28"/>
        <v>0</v>
      </c>
      <c r="CB43" s="5">
        <f t="shared" si="28"/>
        <v>0</v>
      </c>
      <c r="CC43" s="5">
        <f t="shared" si="28"/>
        <v>0</v>
      </c>
      <c r="CD43" s="5">
        <f t="shared" si="28"/>
        <v>0</v>
      </c>
      <c r="CE43" s="5">
        <f t="shared" si="28"/>
        <v>0</v>
      </c>
      <c r="CF43" s="5">
        <f t="shared" si="28"/>
        <v>0</v>
      </c>
      <c r="CG43" s="5">
        <f t="shared" si="28"/>
        <v>0</v>
      </c>
      <c r="CH43" s="5">
        <f t="shared" si="28"/>
        <v>0</v>
      </c>
      <c r="CI43" s="5">
        <f t="shared" si="28"/>
        <v>0</v>
      </c>
      <c r="CJ43" s="5">
        <f t="shared" si="28"/>
        <v>0</v>
      </c>
      <c r="CK43" s="5">
        <f t="shared" si="28"/>
        <v>0</v>
      </c>
      <c r="CL43" s="5">
        <f t="shared" si="28"/>
        <v>0</v>
      </c>
      <c r="CM43" s="5">
        <f t="shared" si="28"/>
        <v>0</v>
      </c>
      <c r="CN43" s="5">
        <f t="shared" si="28"/>
        <v>0</v>
      </c>
      <c r="GA43" s="71" t="str">
        <f>IF($E43=GA$6,GA$51," ")</f>
        <v> </v>
      </c>
      <c r="GB43" s="71" t="str">
        <f>IF($E43=GB$6,GB$51," ")</f>
        <v> </v>
      </c>
      <c r="GC43" s="71" t="str">
        <f>IF($E43=GC$6,GC$51," ")</f>
        <v> </v>
      </c>
      <c r="GD43" s="71" t="str">
        <f>IF($E43=GD$6,GD$51," ")</f>
        <v> </v>
      </c>
      <c r="GE43" s="71" t="str">
        <f>IF($E43=GE$6,GE$51," ")</f>
        <v> </v>
      </c>
      <c r="GF43" s="71" t="str">
        <f>IF($E43=GF$6,GF$51," ")</f>
        <v> </v>
      </c>
      <c r="GG43" s="71" t="str">
        <f>IF($E43=GG$6,GG$51," ")</f>
        <v> </v>
      </c>
      <c r="GH43" s="71" t="str">
        <f>IF($E43=GH$6,GH$51," ")</f>
        <v> </v>
      </c>
      <c r="GI43" s="71" t="str">
        <f>IF($E43=GI$6,GI$51," ")</f>
        <v> </v>
      </c>
      <c r="GJ43" s="71" t="str">
        <f>IF($E43=GJ$6,GJ$51," ")</f>
        <v> </v>
      </c>
      <c r="GK43" s="71" t="str">
        <f>IF($E43=GK$6,GK$51," ")</f>
        <v> </v>
      </c>
      <c r="GL43" s="71" t="str">
        <f>IF($E43=GL$6,GL$51," ")</f>
        <v> </v>
      </c>
      <c r="GR43" s="39">
        <v>37622</v>
      </c>
    </row>
    <row r="44" spans="1:200" ht="12" customHeight="1">
      <c r="A44" s="34"/>
      <c r="B44" s="89"/>
      <c r="C44" s="28"/>
      <c r="D44" s="31"/>
      <c r="E44" s="31"/>
      <c r="F44" s="40" t="s">
        <v>17</v>
      </c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3"/>
      <c r="AL44" s="80"/>
      <c r="AM44" s="83"/>
      <c r="AN44" s="83"/>
      <c r="AO44" s="83"/>
      <c r="AP44" s="83"/>
      <c r="AQ44" s="83"/>
      <c r="AR44" s="83"/>
      <c r="AS44" s="86"/>
      <c r="AT44" s="80"/>
      <c r="BJ44" s="5" t="str">
        <f aca="true" t="shared" si="29" ref="BJ44:CN44">dddPVL</f>
        <v> </v>
      </c>
      <c r="BK44" s="5" t="str">
        <f t="shared" si="29"/>
        <v> </v>
      </c>
      <c r="BL44" s="5" t="str">
        <f t="shared" si="29"/>
        <v> </v>
      </c>
      <c r="BM44" s="5" t="str">
        <f t="shared" si="29"/>
        <v> </v>
      </c>
      <c r="BN44" s="5" t="str">
        <f t="shared" si="29"/>
        <v> </v>
      </c>
      <c r="BO44" s="5" t="str">
        <f t="shared" si="29"/>
        <v> </v>
      </c>
      <c r="BP44" s="5" t="str">
        <f t="shared" si="29"/>
        <v> </v>
      </c>
      <c r="BQ44" s="5" t="str">
        <f t="shared" si="29"/>
        <v> </v>
      </c>
      <c r="BR44" s="5" t="str">
        <f t="shared" si="29"/>
        <v> </v>
      </c>
      <c r="BS44" s="5" t="str">
        <f t="shared" si="29"/>
        <v> </v>
      </c>
      <c r="BT44" s="5" t="str">
        <f t="shared" si="29"/>
        <v> </v>
      </c>
      <c r="BU44" s="5" t="str">
        <f t="shared" si="29"/>
        <v> </v>
      </c>
      <c r="BV44" s="5" t="str">
        <f t="shared" si="29"/>
        <v> </v>
      </c>
      <c r="BW44" s="5" t="str">
        <f t="shared" si="29"/>
        <v> </v>
      </c>
      <c r="BX44" s="5" t="str">
        <f t="shared" si="29"/>
        <v> </v>
      </c>
      <c r="BY44" s="5" t="str">
        <f t="shared" si="29"/>
        <v> </v>
      </c>
      <c r="BZ44" s="5" t="str">
        <f t="shared" si="29"/>
        <v> </v>
      </c>
      <c r="CA44" s="5" t="str">
        <f t="shared" si="29"/>
        <v> </v>
      </c>
      <c r="CB44" s="5" t="str">
        <f t="shared" si="29"/>
        <v> </v>
      </c>
      <c r="CC44" s="5" t="str">
        <f t="shared" si="29"/>
        <v> </v>
      </c>
      <c r="CD44" s="5" t="str">
        <f t="shared" si="29"/>
        <v> </v>
      </c>
      <c r="CE44" s="5" t="str">
        <f t="shared" si="29"/>
        <v> </v>
      </c>
      <c r="CF44" s="5" t="str">
        <f t="shared" si="29"/>
        <v> </v>
      </c>
      <c r="CG44" s="5" t="str">
        <f t="shared" si="29"/>
        <v> </v>
      </c>
      <c r="CH44" s="5" t="str">
        <f t="shared" si="29"/>
        <v> </v>
      </c>
      <c r="CI44" s="5" t="str">
        <f t="shared" si="29"/>
        <v> </v>
      </c>
      <c r="CJ44" s="5" t="str">
        <f t="shared" si="29"/>
        <v> </v>
      </c>
      <c r="CK44" s="5" t="str">
        <f t="shared" si="29"/>
        <v> </v>
      </c>
      <c r="CL44" s="5" t="str">
        <f t="shared" si="29"/>
        <v> </v>
      </c>
      <c r="CM44" s="5" t="str">
        <f t="shared" si="29"/>
        <v> </v>
      </c>
      <c r="CN44" s="5" t="str">
        <f t="shared" si="29"/>
        <v> </v>
      </c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R44" s="39">
        <v>37653</v>
      </c>
    </row>
    <row r="45" spans="1:200" ht="12" customHeight="1">
      <c r="A45" s="34"/>
      <c r="B45" s="89"/>
      <c r="C45" s="28"/>
      <c r="D45" s="31"/>
      <c r="E45" s="31"/>
      <c r="F45" s="40" t="s">
        <v>18</v>
      </c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  <c r="AL45" s="80"/>
      <c r="AM45" s="83"/>
      <c r="AN45" s="83"/>
      <c r="AO45" s="83"/>
      <c r="AP45" s="83"/>
      <c r="AQ45" s="83"/>
      <c r="AR45" s="83"/>
      <c r="AS45" s="86"/>
      <c r="AT45" s="80"/>
      <c r="BJ45" s="5" t="str">
        <f aca="true" t="shared" si="30" ref="BJ45:CN45">dezPVL</f>
        <v> </v>
      </c>
      <c r="BK45" s="5" t="str">
        <f t="shared" si="30"/>
        <v> </v>
      </c>
      <c r="BL45" s="5" t="str">
        <f t="shared" si="30"/>
        <v> </v>
      </c>
      <c r="BM45" s="5" t="str">
        <f t="shared" si="30"/>
        <v> </v>
      </c>
      <c r="BN45" s="5" t="str">
        <f t="shared" si="30"/>
        <v> </v>
      </c>
      <c r="BO45" s="5" t="str">
        <f t="shared" si="30"/>
        <v> </v>
      </c>
      <c r="BP45" s="5" t="str">
        <f t="shared" si="30"/>
        <v> </v>
      </c>
      <c r="BQ45" s="5" t="str">
        <f t="shared" si="30"/>
        <v> </v>
      </c>
      <c r="BR45" s="5" t="str">
        <f t="shared" si="30"/>
        <v> </v>
      </c>
      <c r="BS45" s="5" t="str">
        <f t="shared" si="30"/>
        <v> </v>
      </c>
      <c r="BT45" s="5" t="str">
        <f t="shared" si="30"/>
        <v> </v>
      </c>
      <c r="BU45" s="5" t="str">
        <f t="shared" si="30"/>
        <v> </v>
      </c>
      <c r="BV45" s="5" t="str">
        <f t="shared" si="30"/>
        <v> </v>
      </c>
      <c r="BW45" s="5" t="str">
        <f t="shared" si="30"/>
        <v> </v>
      </c>
      <c r="BX45" s="5" t="str">
        <f t="shared" si="30"/>
        <v> </v>
      </c>
      <c r="BY45" s="5" t="str">
        <f t="shared" si="30"/>
        <v> </v>
      </c>
      <c r="BZ45" s="5" t="str">
        <f t="shared" si="30"/>
        <v> </v>
      </c>
      <c r="CA45" s="5" t="str">
        <f t="shared" si="30"/>
        <v> </v>
      </c>
      <c r="CB45" s="5" t="str">
        <f t="shared" si="30"/>
        <v> </v>
      </c>
      <c r="CC45" s="5" t="str">
        <f t="shared" si="30"/>
        <v> </v>
      </c>
      <c r="CD45" s="5" t="str">
        <f t="shared" si="30"/>
        <v> </v>
      </c>
      <c r="CE45" s="5" t="str">
        <f t="shared" si="30"/>
        <v> </v>
      </c>
      <c r="CF45" s="5" t="str">
        <f t="shared" si="30"/>
        <v> </v>
      </c>
      <c r="CG45" s="5" t="str">
        <f t="shared" si="30"/>
        <v> </v>
      </c>
      <c r="CH45" s="5" t="str">
        <f t="shared" si="30"/>
        <v> </v>
      </c>
      <c r="CI45" s="5" t="str">
        <f t="shared" si="30"/>
        <v> </v>
      </c>
      <c r="CJ45" s="5" t="str">
        <f t="shared" si="30"/>
        <v> </v>
      </c>
      <c r="CK45" s="5" t="str">
        <f t="shared" si="30"/>
        <v> </v>
      </c>
      <c r="CL45" s="5" t="str">
        <f t="shared" si="30"/>
        <v> </v>
      </c>
      <c r="CM45" s="5" t="str">
        <f t="shared" si="30"/>
        <v> </v>
      </c>
      <c r="CN45" s="5" t="str">
        <f t="shared" si="30"/>
        <v> </v>
      </c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R45" s="39">
        <v>37681</v>
      </c>
    </row>
    <row r="46" spans="1:200" ht="12" customHeight="1" thickBot="1">
      <c r="A46" s="34"/>
      <c r="B46" s="90"/>
      <c r="C46" s="29"/>
      <c r="D46" s="92"/>
      <c r="E46" s="92"/>
      <c r="F46" s="44" t="s">
        <v>19</v>
      </c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7"/>
      <c r="AL46" s="81"/>
      <c r="AM46" s="84"/>
      <c r="AN46" s="84"/>
      <c r="AO46" s="84"/>
      <c r="AP46" s="84"/>
      <c r="AQ46" s="84"/>
      <c r="AR46" s="84"/>
      <c r="AS46" s="87"/>
      <c r="AT46" s="8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R46" s="39">
        <v>37712</v>
      </c>
    </row>
    <row r="47" spans="1:200" ht="12" customHeight="1">
      <c r="A47" s="34"/>
      <c r="B47" s="88">
        <v>11</v>
      </c>
      <c r="C47" s="91">
        <f>IF(SUM(GA47:GL47)=0,55,SUM(GA47:GL47))</f>
        <v>55</v>
      </c>
      <c r="D47" s="30"/>
      <c r="E47" s="30"/>
      <c r="F47" s="35" t="s">
        <v>16</v>
      </c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79">
        <f>satinaraduPVL+dezurstvoPVL+kucnodezurstvoPVL</f>
        <v>0</v>
      </c>
      <c r="AM47" s="82">
        <f>(godisnjiodmorPVL+placenoPVL+nijeradiodrzavnipraznikPVL)</f>
        <v>0</v>
      </c>
      <c r="AN47" s="82">
        <f>bolovanjePVL+porodiljskoPVL</f>
        <v>0</v>
      </c>
      <c r="AO47" s="82">
        <v>0</v>
      </c>
      <c r="AP47" s="82">
        <f>drzavnipraznikPVL</f>
        <v>0</v>
      </c>
      <c r="AQ47" s="82">
        <f>nocniradPVL</f>
        <v>0</v>
      </c>
      <c r="AR47" s="82">
        <f>neopravdanoodsutanPVL</f>
        <v>0</v>
      </c>
      <c r="AS47" s="85">
        <f>RRV</f>
        <v>176</v>
      </c>
      <c r="AT47" s="79">
        <f>(satinaraduPVL+kucnodezurstvoPVL+dezurstvoPVL+bolovanjePVL+porodiljskoPVL+godisnjiodmorPVL+placenoPVL+nijeradiodrzavnipraznikPVL)-RRV</f>
        <v>-176</v>
      </c>
      <c r="BJ47" s="5">
        <f aca="true" t="shared" si="31" ref="BJ47:CN47">nnnPVL</f>
        <v>0</v>
      </c>
      <c r="BK47" s="5">
        <f t="shared" si="31"/>
        <v>0</v>
      </c>
      <c r="BL47" s="5">
        <f t="shared" si="31"/>
        <v>0</v>
      </c>
      <c r="BM47" s="5">
        <f t="shared" si="31"/>
        <v>0</v>
      </c>
      <c r="BN47" s="5">
        <f t="shared" si="31"/>
        <v>0</v>
      </c>
      <c r="BO47" s="5">
        <f t="shared" si="31"/>
        <v>0</v>
      </c>
      <c r="BP47" s="5">
        <f t="shared" si="31"/>
        <v>0</v>
      </c>
      <c r="BQ47" s="5">
        <f t="shared" si="31"/>
        <v>0</v>
      </c>
      <c r="BR47" s="5">
        <f t="shared" si="31"/>
        <v>0</v>
      </c>
      <c r="BS47" s="5">
        <f t="shared" si="31"/>
        <v>0</v>
      </c>
      <c r="BT47" s="5">
        <f t="shared" si="31"/>
        <v>0</v>
      </c>
      <c r="BU47" s="5">
        <f t="shared" si="31"/>
        <v>0</v>
      </c>
      <c r="BV47" s="5">
        <f t="shared" si="31"/>
        <v>0</v>
      </c>
      <c r="BW47" s="5">
        <f t="shared" si="31"/>
        <v>0</v>
      </c>
      <c r="BX47" s="5">
        <f t="shared" si="31"/>
        <v>0</v>
      </c>
      <c r="BY47" s="5">
        <f t="shared" si="31"/>
        <v>0</v>
      </c>
      <c r="BZ47" s="5">
        <f t="shared" si="31"/>
        <v>0</v>
      </c>
      <c r="CA47" s="5">
        <f t="shared" si="31"/>
        <v>0</v>
      </c>
      <c r="CB47" s="5">
        <f t="shared" si="31"/>
        <v>0</v>
      </c>
      <c r="CC47" s="5">
        <f t="shared" si="31"/>
        <v>0</v>
      </c>
      <c r="CD47" s="5">
        <f t="shared" si="31"/>
        <v>0</v>
      </c>
      <c r="CE47" s="5">
        <f t="shared" si="31"/>
        <v>0</v>
      </c>
      <c r="CF47" s="5">
        <f t="shared" si="31"/>
        <v>0</v>
      </c>
      <c r="CG47" s="5">
        <f t="shared" si="31"/>
        <v>0</v>
      </c>
      <c r="CH47" s="5">
        <f t="shared" si="31"/>
        <v>0</v>
      </c>
      <c r="CI47" s="5">
        <f t="shared" si="31"/>
        <v>0</v>
      </c>
      <c r="CJ47" s="5">
        <f t="shared" si="31"/>
        <v>0</v>
      </c>
      <c r="CK47" s="5">
        <f t="shared" si="31"/>
        <v>0</v>
      </c>
      <c r="CL47" s="5">
        <f t="shared" si="31"/>
        <v>0</v>
      </c>
      <c r="CM47" s="5">
        <f t="shared" si="31"/>
        <v>0</v>
      </c>
      <c r="CN47" s="5">
        <f t="shared" si="31"/>
        <v>0</v>
      </c>
      <c r="GA47" s="71" t="str">
        <f>IF($E47=GA$6,GA$51," ")</f>
        <v> </v>
      </c>
      <c r="GB47" s="71" t="str">
        <f>IF($E47=GB$6,GB$51," ")</f>
        <v> </v>
      </c>
      <c r="GC47" s="71" t="str">
        <f>IF($E47=GC$6,GC$51," ")</f>
        <v> </v>
      </c>
      <c r="GD47" s="71" t="str">
        <f>IF($E47=GD$6,GD$51," ")</f>
        <v> </v>
      </c>
      <c r="GE47" s="71" t="str">
        <f>IF($E47=GE$6,GE$51," ")</f>
        <v> </v>
      </c>
      <c r="GF47" s="71" t="str">
        <f>IF($E47=GF$6,GF$51," ")</f>
        <v> </v>
      </c>
      <c r="GG47" s="71" t="str">
        <f>IF($E47=GG$6,GG$51," ")</f>
        <v> </v>
      </c>
      <c r="GH47" s="71" t="str">
        <f>IF($E47=GH$6,GH$51," ")</f>
        <v> </v>
      </c>
      <c r="GI47" s="71" t="str">
        <f>IF($E47=GI$6,GI$51," ")</f>
        <v> </v>
      </c>
      <c r="GJ47" s="71" t="str">
        <f>IF($E47=GJ$6,GJ$51," ")</f>
        <v> </v>
      </c>
      <c r="GK47" s="71" t="str">
        <f>IF($E47=GK$6,GK$51," ")</f>
        <v> </v>
      </c>
      <c r="GL47" s="71" t="str">
        <f>IF($E47=GL$6,GL$51," ")</f>
        <v> </v>
      </c>
      <c r="GR47" s="39">
        <v>37742</v>
      </c>
    </row>
    <row r="48" spans="1:200" ht="12" customHeight="1">
      <c r="A48" s="34"/>
      <c r="B48" s="89"/>
      <c r="C48" s="28"/>
      <c r="D48" s="31"/>
      <c r="E48" s="31"/>
      <c r="F48" s="40" t="s">
        <v>17</v>
      </c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3"/>
      <c r="AL48" s="80"/>
      <c r="AM48" s="83"/>
      <c r="AN48" s="83"/>
      <c r="AO48" s="83"/>
      <c r="AP48" s="83"/>
      <c r="AQ48" s="83"/>
      <c r="AR48" s="83"/>
      <c r="AS48" s="86"/>
      <c r="AT48" s="80"/>
      <c r="BJ48" s="5" t="str">
        <f aca="true" t="shared" si="32" ref="BJ48:CN48">dddPVL</f>
        <v> </v>
      </c>
      <c r="BK48" s="5" t="str">
        <f t="shared" si="32"/>
        <v> </v>
      </c>
      <c r="BL48" s="5" t="str">
        <f t="shared" si="32"/>
        <v> </v>
      </c>
      <c r="BM48" s="5" t="str">
        <f t="shared" si="32"/>
        <v> </v>
      </c>
      <c r="BN48" s="5" t="str">
        <f t="shared" si="32"/>
        <v> </v>
      </c>
      <c r="BO48" s="5" t="str">
        <f t="shared" si="32"/>
        <v> </v>
      </c>
      <c r="BP48" s="5" t="str">
        <f t="shared" si="32"/>
        <v> </v>
      </c>
      <c r="BQ48" s="5" t="str">
        <f t="shared" si="32"/>
        <v> </v>
      </c>
      <c r="BR48" s="5" t="str">
        <f t="shared" si="32"/>
        <v> </v>
      </c>
      <c r="BS48" s="5" t="str">
        <f t="shared" si="32"/>
        <v> </v>
      </c>
      <c r="BT48" s="5" t="str">
        <f t="shared" si="32"/>
        <v> </v>
      </c>
      <c r="BU48" s="5" t="str">
        <f t="shared" si="32"/>
        <v> </v>
      </c>
      <c r="BV48" s="5" t="str">
        <f t="shared" si="32"/>
        <v> </v>
      </c>
      <c r="BW48" s="5" t="str">
        <f t="shared" si="32"/>
        <v> </v>
      </c>
      <c r="BX48" s="5" t="str">
        <f t="shared" si="32"/>
        <v> </v>
      </c>
      <c r="BY48" s="5" t="str">
        <f t="shared" si="32"/>
        <v> </v>
      </c>
      <c r="BZ48" s="5" t="str">
        <f t="shared" si="32"/>
        <v> </v>
      </c>
      <c r="CA48" s="5" t="str">
        <f t="shared" si="32"/>
        <v> </v>
      </c>
      <c r="CB48" s="5" t="str">
        <f t="shared" si="32"/>
        <v> </v>
      </c>
      <c r="CC48" s="5" t="str">
        <f t="shared" si="32"/>
        <v> </v>
      </c>
      <c r="CD48" s="5" t="str">
        <f t="shared" si="32"/>
        <v> </v>
      </c>
      <c r="CE48" s="5" t="str">
        <f t="shared" si="32"/>
        <v> </v>
      </c>
      <c r="CF48" s="5" t="str">
        <f t="shared" si="32"/>
        <v> </v>
      </c>
      <c r="CG48" s="5" t="str">
        <f t="shared" si="32"/>
        <v> </v>
      </c>
      <c r="CH48" s="5" t="str">
        <f t="shared" si="32"/>
        <v> </v>
      </c>
      <c r="CI48" s="5" t="str">
        <f t="shared" si="32"/>
        <v> </v>
      </c>
      <c r="CJ48" s="5" t="str">
        <f t="shared" si="32"/>
        <v> </v>
      </c>
      <c r="CK48" s="5" t="str">
        <f t="shared" si="32"/>
        <v> </v>
      </c>
      <c r="CL48" s="5" t="str">
        <f t="shared" si="32"/>
        <v> </v>
      </c>
      <c r="CM48" s="5" t="str">
        <f t="shared" si="32"/>
        <v> </v>
      </c>
      <c r="CN48" s="5" t="str">
        <f t="shared" si="32"/>
        <v> </v>
      </c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R48" s="39">
        <v>37773</v>
      </c>
    </row>
    <row r="49" spans="1:200" ht="12" customHeight="1">
      <c r="A49" s="34"/>
      <c r="B49" s="89"/>
      <c r="C49" s="28"/>
      <c r="D49" s="31"/>
      <c r="E49" s="31"/>
      <c r="F49" s="40" t="s">
        <v>18</v>
      </c>
      <c r="G49" s="41"/>
      <c r="H49" s="49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3"/>
      <c r="AL49" s="80"/>
      <c r="AM49" s="83"/>
      <c r="AN49" s="83"/>
      <c r="AO49" s="83"/>
      <c r="AP49" s="83"/>
      <c r="AQ49" s="83"/>
      <c r="AR49" s="83"/>
      <c r="AS49" s="86"/>
      <c r="AT49" s="80"/>
      <c r="BJ49" s="5" t="str">
        <f aca="true" t="shared" si="33" ref="BJ49:CN49">dezPVL</f>
        <v> </v>
      </c>
      <c r="BK49" s="5" t="str">
        <f t="shared" si="33"/>
        <v> </v>
      </c>
      <c r="BL49" s="5" t="str">
        <f t="shared" si="33"/>
        <v> </v>
      </c>
      <c r="BM49" s="5" t="str">
        <f t="shared" si="33"/>
        <v> </v>
      </c>
      <c r="BN49" s="5" t="str">
        <f t="shared" si="33"/>
        <v> </v>
      </c>
      <c r="BO49" s="5" t="str">
        <f t="shared" si="33"/>
        <v> </v>
      </c>
      <c r="BP49" s="5" t="str">
        <f t="shared" si="33"/>
        <v> </v>
      </c>
      <c r="BQ49" s="5" t="str">
        <f t="shared" si="33"/>
        <v> </v>
      </c>
      <c r="BR49" s="5" t="str">
        <f t="shared" si="33"/>
        <v> </v>
      </c>
      <c r="BS49" s="5" t="str">
        <f t="shared" si="33"/>
        <v> </v>
      </c>
      <c r="BT49" s="5" t="str">
        <f t="shared" si="33"/>
        <v> </v>
      </c>
      <c r="BU49" s="5" t="str">
        <f t="shared" si="33"/>
        <v> </v>
      </c>
      <c r="BV49" s="5" t="str">
        <f t="shared" si="33"/>
        <v> </v>
      </c>
      <c r="BW49" s="5" t="str">
        <f t="shared" si="33"/>
        <v> </v>
      </c>
      <c r="BX49" s="5" t="str">
        <f t="shared" si="33"/>
        <v> </v>
      </c>
      <c r="BY49" s="5" t="str">
        <f t="shared" si="33"/>
        <v> </v>
      </c>
      <c r="BZ49" s="5" t="str">
        <f t="shared" si="33"/>
        <v> </v>
      </c>
      <c r="CA49" s="5" t="str">
        <f t="shared" si="33"/>
        <v> </v>
      </c>
      <c r="CB49" s="5" t="str">
        <f t="shared" si="33"/>
        <v> </v>
      </c>
      <c r="CC49" s="5" t="str">
        <f t="shared" si="33"/>
        <v> </v>
      </c>
      <c r="CD49" s="5" t="str">
        <f t="shared" si="33"/>
        <v> </v>
      </c>
      <c r="CE49" s="5" t="str">
        <f t="shared" si="33"/>
        <v> </v>
      </c>
      <c r="CF49" s="5" t="str">
        <f t="shared" si="33"/>
        <v> </v>
      </c>
      <c r="CG49" s="5" t="str">
        <f t="shared" si="33"/>
        <v> </v>
      </c>
      <c r="CH49" s="5" t="str">
        <f t="shared" si="33"/>
        <v> </v>
      </c>
      <c r="CI49" s="5" t="str">
        <f t="shared" si="33"/>
        <v> </v>
      </c>
      <c r="CJ49" s="5" t="str">
        <f t="shared" si="33"/>
        <v> </v>
      </c>
      <c r="CK49" s="5" t="str">
        <f t="shared" si="33"/>
        <v> </v>
      </c>
      <c r="CL49" s="5" t="str">
        <f t="shared" si="33"/>
        <v> </v>
      </c>
      <c r="CM49" s="5" t="str">
        <f t="shared" si="33"/>
        <v> </v>
      </c>
      <c r="CN49" s="5" t="str">
        <f t="shared" si="33"/>
        <v> </v>
      </c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R49" s="39">
        <v>37803</v>
      </c>
    </row>
    <row r="50" spans="1:200" ht="12" customHeight="1" thickBot="1">
      <c r="A50" s="34"/>
      <c r="B50" s="90"/>
      <c r="C50" s="29"/>
      <c r="D50" s="92"/>
      <c r="E50" s="92"/>
      <c r="F50" s="44" t="s">
        <v>19</v>
      </c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7"/>
      <c r="AL50" s="81"/>
      <c r="AM50" s="84"/>
      <c r="AN50" s="84"/>
      <c r="AO50" s="84"/>
      <c r="AP50" s="84"/>
      <c r="AQ50" s="84"/>
      <c r="AR50" s="84"/>
      <c r="AS50" s="87"/>
      <c r="AT50" s="8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R50" s="39">
        <v>37834</v>
      </c>
    </row>
    <row r="51" spans="2:200" ht="11.25" customHeight="1">
      <c r="B51" s="72"/>
      <c r="C51" s="51"/>
      <c r="D51" s="52"/>
      <c r="E51" s="53" t="s">
        <v>20</v>
      </c>
      <c r="F51" s="9" t="s">
        <v>21</v>
      </c>
      <c r="G51" s="9"/>
      <c r="H51" s="9"/>
      <c r="I51" s="9"/>
      <c r="J51" s="54"/>
      <c r="K51" s="51"/>
      <c r="L51" s="55" t="s">
        <v>22</v>
      </c>
      <c r="M51" s="9"/>
      <c r="N51" s="56" t="s">
        <v>8</v>
      </c>
      <c r="O51" s="51"/>
      <c r="P51" s="51"/>
      <c r="Q51" s="51"/>
      <c r="R51" s="51"/>
      <c r="S51" s="51"/>
      <c r="T51" s="51"/>
      <c r="U51" s="51"/>
      <c r="V51" s="51" t="s">
        <v>23</v>
      </c>
      <c r="W51" s="51"/>
      <c r="X51" s="51"/>
      <c r="Y51" s="51"/>
      <c r="Z51" s="51"/>
      <c r="AA51" s="51"/>
      <c r="AB51" s="51"/>
      <c r="AC51" s="51" t="s">
        <v>24</v>
      </c>
      <c r="AD51" s="51"/>
      <c r="AE51" s="51"/>
      <c r="AF51" s="51"/>
      <c r="AG51" s="51"/>
      <c r="AH51" s="51"/>
      <c r="AI51" s="51"/>
      <c r="AJ51" s="51" t="s">
        <v>25</v>
      </c>
      <c r="AK51" s="51"/>
      <c r="AL51" s="51"/>
      <c r="AM51" s="51"/>
      <c r="AN51" s="51"/>
      <c r="AO51" s="51"/>
      <c r="AP51" s="51"/>
      <c r="AQ51" s="51"/>
      <c r="AR51" s="51"/>
      <c r="AS51" s="51"/>
      <c r="AT51" s="9"/>
      <c r="BJ51" s="5">
        <f aca="true" t="shared" si="34" ref="BJ51:CN51">nnnPVL</f>
        <v>0</v>
      </c>
      <c r="BK51" s="5">
        <f t="shared" si="34"/>
        <v>0</v>
      </c>
      <c r="BL51" s="5">
        <f t="shared" si="34"/>
        <v>0</v>
      </c>
      <c r="BM51" s="5">
        <f t="shared" si="34"/>
        <v>0</v>
      </c>
      <c r="BN51" s="5">
        <f t="shared" si="34"/>
        <v>0</v>
      </c>
      <c r="BO51" s="5">
        <f t="shared" si="34"/>
        <v>0</v>
      </c>
      <c r="BP51" s="5">
        <f t="shared" si="34"/>
        <v>0</v>
      </c>
      <c r="BQ51" s="5">
        <f t="shared" si="34"/>
        <v>0</v>
      </c>
      <c r="BR51" s="5">
        <f t="shared" si="34"/>
        <v>0</v>
      </c>
      <c r="BS51" s="5">
        <f t="shared" si="34"/>
        <v>0</v>
      </c>
      <c r="BT51" s="5">
        <f t="shared" si="34"/>
        <v>0</v>
      </c>
      <c r="BU51" s="5">
        <f t="shared" si="34"/>
        <v>0</v>
      </c>
      <c r="BV51" s="5">
        <f t="shared" si="34"/>
        <v>0</v>
      </c>
      <c r="BW51" s="5">
        <f t="shared" si="34"/>
        <v>0</v>
      </c>
      <c r="BX51" s="5">
        <f t="shared" si="34"/>
        <v>0</v>
      </c>
      <c r="BY51" s="5">
        <f t="shared" si="34"/>
        <v>0</v>
      </c>
      <c r="BZ51" s="5">
        <f t="shared" si="34"/>
        <v>0</v>
      </c>
      <c r="CA51" s="5">
        <f t="shared" si="34"/>
        <v>0</v>
      </c>
      <c r="CB51" s="5">
        <f t="shared" si="34"/>
        <v>0</v>
      </c>
      <c r="CC51" s="5">
        <f t="shared" si="34"/>
        <v>0</v>
      </c>
      <c r="CD51" s="5">
        <f t="shared" si="34"/>
        <v>0</v>
      </c>
      <c r="CE51" s="5">
        <f t="shared" si="34"/>
        <v>0</v>
      </c>
      <c r="CF51" s="5">
        <f t="shared" si="34"/>
        <v>0</v>
      </c>
      <c r="CG51" s="5">
        <f t="shared" si="34"/>
        <v>0</v>
      </c>
      <c r="CH51" s="5">
        <f t="shared" si="34"/>
        <v>0</v>
      </c>
      <c r="CI51" s="5">
        <f t="shared" si="34"/>
        <v>0</v>
      </c>
      <c r="CJ51" s="5">
        <f t="shared" si="34"/>
        <v>0</v>
      </c>
      <c r="CK51" s="5">
        <f t="shared" si="34"/>
        <v>0</v>
      </c>
      <c r="CL51" s="5">
        <f t="shared" si="34"/>
        <v>0</v>
      </c>
      <c r="CM51" s="5">
        <f t="shared" si="34"/>
        <v>0</v>
      </c>
      <c r="CN51" s="5">
        <f t="shared" si="34"/>
        <v>0</v>
      </c>
      <c r="GA51" s="57">
        <v>1</v>
      </c>
      <c r="GB51" s="57">
        <v>2</v>
      </c>
      <c r="GC51" s="57">
        <v>3</v>
      </c>
      <c r="GD51" s="57">
        <v>5</v>
      </c>
      <c r="GE51" s="57">
        <v>6</v>
      </c>
      <c r="GF51" s="57">
        <v>7</v>
      </c>
      <c r="GG51" s="57">
        <v>8</v>
      </c>
      <c r="GH51" s="57">
        <v>9</v>
      </c>
      <c r="GI51" s="57">
        <v>10</v>
      </c>
      <c r="GJ51" s="57">
        <v>11</v>
      </c>
      <c r="GK51" s="57">
        <v>13</v>
      </c>
      <c r="GL51" s="57">
        <v>14</v>
      </c>
      <c r="GR51" s="39">
        <v>39569</v>
      </c>
    </row>
    <row r="52" spans="2:200" ht="11.25" customHeight="1">
      <c r="B52" s="73"/>
      <c r="C52" s="51"/>
      <c r="D52" s="74" t="s">
        <v>26</v>
      </c>
      <c r="E52" s="58" t="s">
        <v>27</v>
      </c>
      <c r="F52" s="59" t="s">
        <v>28</v>
      </c>
      <c r="G52" s="59"/>
      <c r="H52" s="59"/>
      <c r="I52" s="59"/>
      <c r="J52" s="51"/>
      <c r="K52" s="51"/>
      <c r="L52" s="55" t="s">
        <v>29</v>
      </c>
      <c r="M52" s="9"/>
      <c r="N52" s="51" t="s">
        <v>30</v>
      </c>
      <c r="O52" s="51"/>
      <c r="P52" s="51"/>
      <c r="Q52" s="51"/>
      <c r="R52" s="51"/>
      <c r="S52" s="51"/>
      <c r="T52" s="51"/>
      <c r="U52" s="51"/>
      <c r="V52" s="60" t="s">
        <v>17</v>
      </c>
      <c r="W52" s="61" t="s">
        <v>31</v>
      </c>
      <c r="X52" s="61"/>
      <c r="Y52" s="61"/>
      <c r="Z52" s="61"/>
      <c r="AA52" s="61"/>
      <c r="AB52" s="61"/>
      <c r="AC52" s="60" t="s">
        <v>17</v>
      </c>
      <c r="AD52" s="51" t="s">
        <v>32</v>
      </c>
      <c r="AE52" s="51"/>
      <c r="AF52" s="51"/>
      <c r="AG52" s="51"/>
      <c r="AH52" s="51"/>
      <c r="AI52" s="51"/>
      <c r="AJ52" s="51" t="s">
        <v>33</v>
      </c>
      <c r="AK52" s="51"/>
      <c r="AL52" s="51"/>
      <c r="AM52" s="51"/>
      <c r="AN52" s="51"/>
      <c r="AO52" s="51"/>
      <c r="AP52" s="51"/>
      <c r="AQ52" s="51"/>
      <c r="AR52" s="51"/>
      <c r="AS52" s="51"/>
      <c r="AT52" s="9"/>
      <c r="BJ52" s="5" t="str">
        <f aca="true" t="shared" si="35" ref="BJ52:CN52">dddPVL</f>
        <v> </v>
      </c>
      <c r="BK52" s="5" t="str">
        <f t="shared" si="35"/>
        <v> </v>
      </c>
      <c r="BL52" s="5" t="str">
        <f t="shared" si="35"/>
        <v> </v>
      </c>
      <c r="BM52" s="5" t="str">
        <f t="shared" si="35"/>
        <v> </v>
      </c>
      <c r="BN52" s="5" t="str">
        <f t="shared" si="35"/>
        <v> </v>
      </c>
      <c r="BO52" s="5" t="str">
        <f t="shared" si="35"/>
        <v> </v>
      </c>
      <c r="BP52" s="5" t="str">
        <f t="shared" si="35"/>
        <v> </v>
      </c>
      <c r="BQ52" s="5" t="str">
        <f t="shared" si="35"/>
        <v> </v>
      </c>
      <c r="BR52" s="5" t="str">
        <f t="shared" si="35"/>
        <v> </v>
      </c>
      <c r="BS52" s="5" t="str">
        <f t="shared" si="35"/>
        <v> </v>
      </c>
      <c r="BT52" s="5" t="str">
        <f t="shared" si="35"/>
        <v> </v>
      </c>
      <c r="BU52" s="5" t="str">
        <f t="shared" si="35"/>
        <v> </v>
      </c>
      <c r="BV52" s="5" t="str">
        <f t="shared" si="35"/>
        <v> </v>
      </c>
      <c r="BW52" s="5" t="str">
        <f t="shared" si="35"/>
        <v> </v>
      </c>
      <c r="BX52" s="5" t="str">
        <f t="shared" si="35"/>
        <v> </v>
      </c>
      <c r="BY52" s="5" t="str">
        <f t="shared" si="35"/>
        <v> </v>
      </c>
      <c r="BZ52" s="5" t="str">
        <f t="shared" si="35"/>
        <v> </v>
      </c>
      <c r="CA52" s="5" t="str">
        <f t="shared" si="35"/>
        <v> </v>
      </c>
      <c r="CB52" s="5" t="str">
        <f t="shared" si="35"/>
        <v> </v>
      </c>
      <c r="CC52" s="5" t="str">
        <f t="shared" si="35"/>
        <v> </v>
      </c>
      <c r="CD52" s="5" t="str">
        <f t="shared" si="35"/>
        <v> </v>
      </c>
      <c r="CE52" s="5" t="str">
        <f t="shared" si="35"/>
        <v> </v>
      </c>
      <c r="CF52" s="5" t="str">
        <f t="shared" si="35"/>
        <v> </v>
      </c>
      <c r="CG52" s="5" t="str">
        <f t="shared" si="35"/>
        <v> </v>
      </c>
      <c r="CH52" s="5" t="str">
        <f t="shared" si="35"/>
        <v> </v>
      </c>
      <c r="CI52" s="5" t="str">
        <f t="shared" si="35"/>
        <v> </v>
      </c>
      <c r="CJ52" s="5" t="str">
        <f t="shared" si="35"/>
        <v> </v>
      </c>
      <c r="CK52" s="5" t="str">
        <f t="shared" si="35"/>
        <v> </v>
      </c>
      <c r="CL52" s="5" t="str">
        <f t="shared" si="35"/>
        <v> </v>
      </c>
      <c r="CM52" s="5" t="str">
        <f t="shared" si="35"/>
        <v> </v>
      </c>
      <c r="CN52" s="5" t="str">
        <f t="shared" si="35"/>
        <v> </v>
      </c>
      <c r="GR52" s="39">
        <v>39600</v>
      </c>
    </row>
    <row r="53" spans="2:200" ht="11.25" customHeight="1">
      <c r="B53" s="73"/>
      <c r="C53" s="51"/>
      <c r="D53" s="74"/>
      <c r="E53" s="55" t="s">
        <v>34</v>
      </c>
      <c r="F53" s="51" t="s">
        <v>35</v>
      </c>
      <c r="G53" s="9"/>
      <c r="H53" s="51"/>
      <c r="I53" s="51"/>
      <c r="J53" s="51"/>
      <c r="K53" s="51"/>
      <c r="L53" s="58" t="s">
        <v>36</v>
      </c>
      <c r="M53" s="9"/>
      <c r="N53" s="59" t="s">
        <v>11</v>
      </c>
      <c r="O53" s="59"/>
      <c r="P53" s="59"/>
      <c r="Q53" s="59"/>
      <c r="R53" s="9"/>
      <c r="S53" s="9"/>
      <c r="T53" s="51"/>
      <c r="U53" s="51"/>
      <c r="V53" s="60" t="s">
        <v>18</v>
      </c>
      <c r="W53" s="61" t="s">
        <v>37</v>
      </c>
      <c r="X53" s="61"/>
      <c r="Y53" s="61"/>
      <c r="Z53" s="61"/>
      <c r="AA53" s="61"/>
      <c r="AB53" s="61"/>
      <c r="AC53" s="60" t="s">
        <v>18</v>
      </c>
      <c r="AD53" s="51" t="s">
        <v>38</v>
      </c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9"/>
      <c r="GR53" s="39">
        <v>39630</v>
      </c>
    </row>
    <row r="54" spans="2:200" ht="11.25" customHeight="1">
      <c r="B54" s="73"/>
      <c r="C54" s="51"/>
      <c r="D54" s="62"/>
      <c r="E54" s="58" t="s">
        <v>39</v>
      </c>
      <c r="F54" s="51" t="s">
        <v>40</v>
      </c>
      <c r="G54" s="51"/>
      <c r="H54" s="51"/>
      <c r="I54" s="51"/>
      <c r="J54" s="51"/>
      <c r="K54" s="51"/>
      <c r="L54" s="55" t="s">
        <v>41</v>
      </c>
      <c r="M54" s="9"/>
      <c r="N54" s="51" t="s">
        <v>42</v>
      </c>
      <c r="O54" s="51"/>
      <c r="P54" s="51"/>
      <c r="Q54" s="51"/>
      <c r="R54" s="51"/>
      <c r="S54" s="51"/>
      <c r="T54" s="51"/>
      <c r="U54" s="51"/>
      <c r="V54" s="60" t="s">
        <v>19</v>
      </c>
      <c r="W54" s="61" t="s">
        <v>43</v>
      </c>
      <c r="X54" s="61"/>
      <c r="Y54" s="61"/>
      <c r="Z54" s="61"/>
      <c r="AA54" s="61"/>
      <c r="AB54" s="61"/>
      <c r="AC54" s="6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9"/>
      <c r="GR54" s="39">
        <v>39661</v>
      </c>
    </row>
    <row r="55" spans="2:200" ht="11.25" customHeight="1">
      <c r="B55" s="75"/>
      <c r="C55" s="51"/>
      <c r="D55" s="76"/>
      <c r="E55" s="58" t="s">
        <v>44</v>
      </c>
      <c r="F55" s="51" t="s">
        <v>45</v>
      </c>
      <c r="G55" s="51"/>
      <c r="H55" s="51"/>
      <c r="I55" s="51"/>
      <c r="J55" s="51"/>
      <c r="K55" s="51"/>
      <c r="L55" s="63" t="s">
        <v>46</v>
      </c>
      <c r="M55" s="9"/>
      <c r="N55" s="54" t="s">
        <v>9</v>
      </c>
      <c r="O55" s="54"/>
      <c r="P55" s="54"/>
      <c r="Q55" s="9"/>
      <c r="R55" s="9"/>
      <c r="S55" s="9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9"/>
      <c r="GR55" s="39">
        <v>39692</v>
      </c>
    </row>
    <row r="56" spans="2:200" ht="14.25" customHeight="1">
      <c r="B56" s="75"/>
      <c r="C56" s="9"/>
      <c r="D56" s="76"/>
      <c r="E56" s="64" t="s">
        <v>47</v>
      </c>
      <c r="F56" s="65" t="s">
        <v>13</v>
      </c>
      <c r="G56" s="9"/>
      <c r="H56" s="65"/>
      <c r="I56" s="65"/>
      <c r="J56" s="65"/>
      <c r="K56" s="65"/>
      <c r="L56" s="65"/>
      <c r="M56" s="9"/>
      <c r="N56" s="9"/>
      <c r="O56" s="9"/>
      <c r="P56" s="9"/>
      <c r="Q56" s="9"/>
      <c r="R56" s="9"/>
      <c r="S56" s="9"/>
      <c r="T56" s="66"/>
      <c r="U56" s="66"/>
      <c r="V56" s="66"/>
      <c r="W56" s="66"/>
      <c r="X56" s="66"/>
      <c r="Y56" s="66"/>
      <c r="Z56" s="66"/>
      <c r="AA56" s="66"/>
      <c r="AB56" s="67"/>
      <c r="AC56" s="67"/>
      <c r="AD56" s="67"/>
      <c r="AE56" s="67"/>
      <c r="AF56" s="67"/>
      <c r="AG56" s="67"/>
      <c r="AH56" s="67"/>
      <c r="AI56" s="67"/>
      <c r="AJ56" s="77" t="s">
        <v>49</v>
      </c>
      <c r="AK56" s="77"/>
      <c r="AL56" s="77"/>
      <c r="AM56" s="77"/>
      <c r="AN56" s="77"/>
      <c r="AO56" s="77"/>
      <c r="AP56" s="77"/>
      <c r="AQ56" s="77"/>
      <c r="AR56" s="77"/>
      <c r="AS56" s="77"/>
      <c r="AT56" s="9"/>
      <c r="GR56" s="39">
        <v>39722</v>
      </c>
    </row>
    <row r="57" spans="2:200" ht="14.25" customHeight="1">
      <c r="B57" s="75"/>
      <c r="C57" s="9"/>
      <c r="D57" s="7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8"/>
      <c r="X57" s="69"/>
      <c r="Y57" s="69"/>
      <c r="Z57" s="69"/>
      <c r="AA57" s="69"/>
      <c r="AB57" s="70"/>
      <c r="AC57" s="70"/>
      <c r="AD57" s="70"/>
      <c r="AE57" s="70"/>
      <c r="AF57" s="70"/>
      <c r="AG57" s="70"/>
      <c r="AH57" s="70"/>
      <c r="AI57" s="70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9"/>
      <c r="GR57" s="39">
        <v>39753</v>
      </c>
    </row>
    <row r="58" spans="2:200" ht="14.25" customHeight="1">
      <c r="B58" s="75"/>
      <c r="C58" s="9"/>
      <c r="D58" s="7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8"/>
      <c r="X58" s="69"/>
      <c r="Y58" s="69"/>
      <c r="Z58" s="69"/>
      <c r="AA58" s="69"/>
      <c r="AB58" s="70"/>
      <c r="AC58" s="70"/>
      <c r="AD58" s="70"/>
      <c r="AE58" s="70"/>
      <c r="AF58" s="70"/>
      <c r="AG58" s="70"/>
      <c r="AH58" s="70"/>
      <c r="AI58" s="70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9"/>
      <c r="GR58" s="39">
        <v>39783</v>
      </c>
    </row>
    <row r="59" ht="12" customHeight="1">
      <c r="GR59" s="39">
        <v>39814</v>
      </c>
    </row>
    <row r="60" ht="12" customHeight="1">
      <c r="GR60" s="39">
        <v>39845</v>
      </c>
    </row>
    <row r="61" ht="12" customHeight="1">
      <c r="GR61" s="39">
        <v>39873</v>
      </c>
    </row>
    <row r="62" ht="12" customHeight="1">
      <c r="GR62" s="39">
        <v>39904</v>
      </c>
    </row>
    <row r="63" ht="12" customHeight="1">
      <c r="GR63" s="39">
        <v>39934</v>
      </c>
    </row>
    <row r="64" ht="12" customHeight="1">
      <c r="GR64" s="39">
        <v>39965</v>
      </c>
    </row>
    <row r="65" ht="12" customHeight="1">
      <c r="GR65" s="39">
        <v>39995</v>
      </c>
    </row>
    <row r="66" ht="12" customHeight="1">
      <c r="GR66" s="39">
        <v>40026</v>
      </c>
    </row>
    <row r="67" ht="12" customHeight="1">
      <c r="GR67" s="39">
        <v>40057</v>
      </c>
    </row>
    <row r="68" ht="12" customHeight="1">
      <c r="GR68" s="39">
        <v>40087</v>
      </c>
    </row>
    <row r="69" ht="12" customHeight="1">
      <c r="GR69" s="39">
        <v>40118</v>
      </c>
    </row>
    <row r="70" ht="12" customHeight="1">
      <c r="GR70" s="39">
        <v>40148</v>
      </c>
    </row>
    <row r="71" ht="12" customHeight="1">
      <c r="GR71" s="39">
        <v>40179</v>
      </c>
    </row>
    <row r="72" ht="12" customHeight="1">
      <c r="GR72" s="39">
        <v>40210</v>
      </c>
    </row>
    <row r="73" ht="12" customHeight="1">
      <c r="GR73" s="39">
        <v>40238</v>
      </c>
    </row>
    <row r="74" ht="12" customHeight="1">
      <c r="GR74" s="39">
        <v>40269</v>
      </c>
    </row>
    <row r="75" ht="12" customHeight="1">
      <c r="GR75" s="39">
        <v>40299</v>
      </c>
    </row>
    <row r="76" ht="12" customHeight="1">
      <c r="GR76" s="39">
        <v>40330</v>
      </c>
    </row>
    <row r="77" ht="12" customHeight="1">
      <c r="GR77" s="39">
        <v>40360</v>
      </c>
    </row>
    <row r="78" ht="12" customHeight="1">
      <c r="GR78" s="39">
        <v>40391</v>
      </c>
    </row>
    <row r="79" ht="12" customHeight="1">
      <c r="GR79" s="39">
        <v>40422</v>
      </c>
    </row>
    <row r="80" ht="12" customHeight="1">
      <c r="GR80" s="39">
        <v>40452</v>
      </c>
    </row>
    <row r="81" ht="12" customHeight="1">
      <c r="GR81" s="39">
        <v>40483</v>
      </c>
    </row>
    <row r="82" ht="12" customHeight="1">
      <c r="GR82" s="39">
        <v>40513</v>
      </c>
    </row>
    <row r="83" ht="12" customHeight="1">
      <c r="GR83" s="39">
        <v>40544</v>
      </c>
    </row>
    <row r="84" ht="12" customHeight="1">
      <c r="GR84" s="39">
        <v>40575</v>
      </c>
    </row>
    <row r="85" ht="12" customHeight="1">
      <c r="GR85" s="39">
        <v>40603</v>
      </c>
    </row>
    <row r="86" ht="12" customHeight="1">
      <c r="GR86" s="39">
        <v>40634</v>
      </c>
    </row>
    <row r="87" ht="12" customHeight="1">
      <c r="GR87" s="39">
        <v>40664</v>
      </c>
    </row>
    <row r="88" ht="12" customHeight="1">
      <c r="GR88" s="39">
        <v>40695</v>
      </c>
    </row>
    <row r="89" ht="15">
      <c r="GR89" s="39">
        <v>40725</v>
      </c>
    </row>
    <row r="90" ht="15">
      <c r="GR90" s="39">
        <v>40756</v>
      </c>
    </row>
    <row r="91" ht="15">
      <c r="GR91" s="39">
        <v>40787</v>
      </c>
    </row>
    <row r="92" ht="15">
      <c r="GR92" s="39">
        <v>40817</v>
      </c>
    </row>
    <row r="93" ht="15">
      <c r="GR93" s="39">
        <v>40848</v>
      </c>
    </row>
    <row r="94" ht="15">
      <c r="GR94" s="39">
        <v>40878</v>
      </c>
    </row>
    <row r="95" ht="15">
      <c r="GR95" s="39">
        <v>40909</v>
      </c>
    </row>
    <row r="96" ht="15">
      <c r="GR96" s="39">
        <v>40940</v>
      </c>
    </row>
    <row r="97" ht="15">
      <c r="GR97" s="39">
        <v>40969</v>
      </c>
    </row>
    <row r="98" ht="15">
      <c r="GR98" s="39">
        <v>41000</v>
      </c>
    </row>
    <row r="99" ht="15">
      <c r="GR99" s="39">
        <v>41030</v>
      </c>
    </row>
    <row r="100" ht="15">
      <c r="GR100" s="39">
        <v>41061</v>
      </c>
    </row>
    <row r="101" ht="15">
      <c r="GR101" s="39">
        <v>41091</v>
      </c>
    </row>
    <row r="102" ht="15">
      <c r="GR102" s="39">
        <v>41122</v>
      </c>
    </row>
    <row r="103" ht="15">
      <c r="GR103" s="39">
        <v>41153</v>
      </c>
    </row>
    <row r="104" ht="15">
      <c r="GR104" s="39">
        <v>41183</v>
      </c>
    </row>
    <row r="105" ht="15">
      <c r="GR105" s="39">
        <v>41214</v>
      </c>
    </row>
    <row r="106" ht="15">
      <c r="GR106" s="39">
        <v>41244</v>
      </c>
    </row>
    <row r="107" ht="15">
      <c r="GR107" s="39">
        <v>41275</v>
      </c>
    </row>
    <row r="108" ht="15">
      <c r="GR108" s="39">
        <v>41306</v>
      </c>
    </row>
    <row r="109" ht="15">
      <c r="GR109" s="39">
        <v>41334</v>
      </c>
    </row>
    <row r="110" ht="15">
      <c r="GR110" s="39">
        <v>41365</v>
      </c>
    </row>
    <row r="111" ht="15">
      <c r="GR111" s="39">
        <v>41395</v>
      </c>
    </row>
    <row r="112" ht="15">
      <c r="GR112" s="39">
        <v>41426</v>
      </c>
    </row>
    <row r="113" ht="15">
      <c r="GR113" s="39">
        <v>41456</v>
      </c>
    </row>
    <row r="114" ht="15">
      <c r="GR114" s="39">
        <v>41487</v>
      </c>
    </row>
    <row r="115" ht="15">
      <c r="GR115" s="39">
        <v>41518</v>
      </c>
    </row>
    <row r="116" ht="15">
      <c r="GR116" s="39">
        <v>41548</v>
      </c>
    </row>
    <row r="117" ht="15">
      <c r="GR117" s="39">
        <v>41579</v>
      </c>
    </row>
    <row r="118" ht="15">
      <c r="GR118" s="39">
        <v>41609</v>
      </c>
    </row>
    <row r="119" ht="15">
      <c r="GR119" s="39">
        <v>41640</v>
      </c>
    </row>
    <row r="120" ht="15">
      <c r="GR120" s="39">
        <v>41671</v>
      </c>
    </row>
    <row r="121" ht="15">
      <c r="GR121" s="39">
        <v>41699</v>
      </c>
    </row>
    <row r="122" ht="15">
      <c r="GR122" s="39">
        <v>41730</v>
      </c>
    </row>
    <row r="123" ht="15">
      <c r="GR123" s="39">
        <v>41760</v>
      </c>
    </row>
    <row r="124" ht="15">
      <c r="GR124" s="39">
        <v>41791</v>
      </c>
    </row>
    <row r="125" ht="15">
      <c r="GR125" s="39">
        <v>41821</v>
      </c>
    </row>
    <row r="126" ht="15">
      <c r="GR126" s="39">
        <v>41852</v>
      </c>
    </row>
    <row r="127" ht="15">
      <c r="GR127" s="39">
        <v>41883</v>
      </c>
    </row>
    <row r="128" ht="15">
      <c r="GR128" s="39">
        <v>41913</v>
      </c>
    </row>
    <row r="129" ht="15">
      <c r="GR129" s="39">
        <v>41944</v>
      </c>
    </row>
    <row r="130" ht="15">
      <c r="GR130" s="39">
        <v>41974</v>
      </c>
    </row>
    <row r="131" ht="15">
      <c r="GR131" s="39">
        <v>42005</v>
      </c>
    </row>
    <row r="132" ht="15">
      <c r="GR132" s="39">
        <v>42036</v>
      </c>
    </row>
    <row r="133" ht="15">
      <c r="GR133" s="39">
        <v>42064</v>
      </c>
    </row>
    <row r="134" ht="15">
      <c r="GR134" s="39">
        <v>42095</v>
      </c>
    </row>
    <row r="135" ht="15">
      <c r="GR135" s="39">
        <v>42125</v>
      </c>
    </row>
    <row r="136" ht="15">
      <c r="GR136" s="39">
        <v>42156</v>
      </c>
    </row>
    <row r="137" ht="15">
      <c r="GR137" s="39">
        <v>42186</v>
      </c>
    </row>
    <row r="138" ht="15">
      <c r="GR138" s="39">
        <v>42217</v>
      </c>
    </row>
    <row r="139" ht="15">
      <c r="GR139" s="39">
        <v>42248</v>
      </c>
    </row>
    <row r="140" ht="15">
      <c r="GR140" s="39">
        <v>42278</v>
      </c>
    </row>
    <row r="141" ht="15">
      <c r="GR141" s="39">
        <v>42309</v>
      </c>
    </row>
    <row r="142" ht="15">
      <c r="GR142" s="39">
        <v>42339</v>
      </c>
    </row>
    <row r="143" ht="15">
      <c r="GR143" s="39">
        <v>42370</v>
      </c>
    </row>
    <row r="144" ht="15">
      <c r="GR144" s="39">
        <v>42401</v>
      </c>
    </row>
    <row r="145" ht="15">
      <c r="GR145" s="39">
        <v>42430</v>
      </c>
    </row>
    <row r="146" ht="15">
      <c r="GR146" s="39">
        <v>42461</v>
      </c>
    </row>
    <row r="147" ht="15">
      <c r="GR147" s="39">
        <v>42491</v>
      </c>
    </row>
    <row r="148" ht="15">
      <c r="GR148" s="39">
        <v>42522</v>
      </c>
    </row>
    <row r="149" ht="15">
      <c r="GR149" s="39">
        <v>42552</v>
      </c>
    </row>
    <row r="150" ht="15">
      <c r="GR150" s="39">
        <v>42583</v>
      </c>
    </row>
    <row r="151" ht="15">
      <c r="GR151" s="39">
        <v>42614</v>
      </c>
    </row>
    <row r="152" ht="15">
      <c r="GR152" s="39">
        <v>42644</v>
      </c>
    </row>
    <row r="153" ht="15">
      <c r="GR153" s="39">
        <v>42675</v>
      </c>
    </row>
    <row r="154" ht="15">
      <c r="GR154" s="39">
        <v>42705</v>
      </c>
    </row>
    <row r="155" ht="15">
      <c r="GR155" s="39">
        <v>42736</v>
      </c>
    </row>
    <row r="156" ht="15">
      <c r="GR156" s="39">
        <v>42767</v>
      </c>
    </row>
    <row r="157" ht="15">
      <c r="GR157" s="39">
        <v>42795</v>
      </c>
    </row>
    <row r="158" ht="15">
      <c r="GR158" s="39">
        <v>42826</v>
      </c>
    </row>
    <row r="159" ht="15">
      <c r="GR159" s="39">
        <v>42856</v>
      </c>
    </row>
    <row r="160" ht="15">
      <c r="GR160" s="39">
        <v>42887</v>
      </c>
    </row>
    <row r="161" ht="15">
      <c r="GR161" s="39">
        <v>42917</v>
      </c>
    </row>
    <row r="162" ht="15">
      <c r="GR162" s="39">
        <v>42948</v>
      </c>
    </row>
    <row r="163" ht="15">
      <c r="GR163" s="39">
        <v>42979</v>
      </c>
    </row>
    <row r="164" ht="15">
      <c r="GR164" s="39">
        <v>43009</v>
      </c>
    </row>
    <row r="165" ht="15">
      <c r="GR165" s="39">
        <v>43040</v>
      </c>
    </row>
    <row r="166" ht="15">
      <c r="GR166" s="39">
        <v>43070</v>
      </c>
    </row>
    <row r="167" ht="15">
      <c r="GR167" s="39">
        <v>43101</v>
      </c>
    </row>
    <row r="168" ht="15">
      <c r="GR168" s="39">
        <v>43132</v>
      </c>
    </row>
    <row r="169" ht="15">
      <c r="GR169" s="39">
        <v>43160</v>
      </c>
    </row>
    <row r="170" ht="15">
      <c r="GR170" s="39">
        <v>43191</v>
      </c>
    </row>
    <row r="171" ht="15">
      <c r="GR171" s="39">
        <v>43221</v>
      </c>
    </row>
    <row r="172" ht="15">
      <c r="GR172" s="39">
        <v>43252</v>
      </c>
    </row>
    <row r="173" ht="15">
      <c r="GR173" s="39">
        <v>43282</v>
      </c>
    </row>
    <row r="174" ht="15">
      <c r="GR174" s="39">
        <v>43313</v>
      </c>
    </row>
    <row r="175" ht="15">
      <c r="GR175" s="39">
        <v>43344</v>
      </c>
    </row>
    <row r="176" ht="15">
      <c r="GR176" s="39">
        <v>43374</v>
      </c>
    </row>
    <row r="177" ht="15">
      <c r="GR177" s="39">
        <v>43405</v>
      </c>
    </row>
    <row r="178" ht="15">
      <c r="GR178" s="39">
        <v>43435</v>
      </c>
    </row>
    <row r="179" ht="15">
      <c r="GR179" s="39">
        <v>43466</v>
      </c>
    </row>
    <row r="180" ht="15">
      <c r="GR180" s="39">
        <v>43497</v>
      </c>
    </row>
    <row r="181" ht="15">
      <c r="GR181" s="39">
        <v>43525</v>
      </c>
    </row>
    <row r="182" ht="15">
      <c r="GR182" s="39">
        <v>43556</v>
      </c>
    </row>
    <row r="183" ht="15">
      <c r="GR183" s="39">
        <v>43586</v>
      </c>
    </row>
    <row r="184" ht="15">
      <c r="GR184" s="39">
        <v>43617</v>
      </c>
    </row>
    <row r="185" ht="15">
      <c r="GR185" s="39">
        <v>43647</v>
      </c>
    </row>
    <row r="186" ht="15">
      <c r="GR186" s="39">
        <v>43678</v>
      </c>
    </row>
    <row r="187" ht="15">
      <c r="GR187" s="39">
        <v>43709</v>
      </c>
    </row>
    <row r="188" ht="15">
      <c r="GR188" s="39">
        <v>43739</v>
      </c>
    </row>
    <row r="189" ht="15">
      <c r="GR189" s="39">
        <v>43770</v>
      </c>
    </row>
    <row r="190" ht="15">
      <c r="GR190" s="39">
        <v>43800</v>
      </c>
    </row>
    <row r="191" ht="15">
      <c r="GR191" s="39">
        <v>43831</v>
      </c>
    </row>
    <row r="192" ht="15">
      <c r="GR192" s="39">
        <v>43862</v>
      </c>
    </row>
    <row r="193" ht="15">
      <c r="GR193" s="39">
        <v>43891</v>
      </c>
    </row>
    <row r="194" ht="15">
      <c r="GR194" s="39">
        <v>43922</v>
      </c>
    </row>
    <row r="195" ht="15">
      <c r="GR195" s="39">
        <v>43952</v>
      </c>
    </row>
    <row r="196" ht="15">
      <c r="GR196" s="39">
        <v>43983</v>
      </c>
    </row>
    <row r="197" ht="15">
      <c r="GR197" s="39">
        <v>44013</v>
      </c>
    </row>
    <row r="198" ht="15">
      <c r="GR198" s="39">
        <v>44044</v>
      </c>
    </row>
    <row r="199" ht="15">
      <c r="GR199" s="39">
        <v>44075</v>
      </c>
    </row>
    <row r="200" ht="15">
      <c r="GR200" s="39">
        <v>44105</v>
      </c>
    </row>
    <row r="201" ht="15">
      <c r="GR201" s="39">
        <v>44136</v>
      </c>
    </row>
    <row r="202" ht="15">
      <c r="GR202" s="39">
        <v>44166</v>
      </c>
    </row>
    <row r="203" ht="15">
      <c r="GR203" s="39">
        <v>44197</v>
      </c>
    </row>
    <row r="204" ht="15">
      <c r="GR204" s="39">
        <v>44228</v>
      </c>
    </row>
    <row r="205" ht="15">
      <c r="GR205" s="39">
        <v>44256</v>
      </c>
    </row>
    <row r="206" ht="15">
      <c r="GR206" s="39">
        <v>44287</v>
      </c>
    </row>
    <row r="207" ht="15">
      <c r="GR207" s="39">
        <v>44317</v>
      </c>
    </row>
    <row r="208" ht="15">
      <c r="GR208" s="39">
        <v>44348</v>
      </c>
    </row>
    <row r="209" ht="15">
      <c r="GR209" s="39">
        <v>44378</v>
      </c>
    </row>
    <row r="210" ht="15">
      <c r="GR210" s="39">
        <v>44409</v>
      </c>
    </row>
    <row r="211" ht="15">
      <c r="GR211" s="39">
        <v>44440</v>
      </c>
    </row>
    <row r="212" ht="15">
      <c r="GR212" s="39">
        <v>44470</v>
      </c>
    </row>
    <row r="213" ht="15">
      <c r="GR213" s="39">
        <v>44501</v>
      </c>
    </row>
    <row r="214" ht="15">
      <c r="GR214" s="39">
        <v>44531</v>
      </c>
    </row>
    <row r="215" ht="15">
      <c r="GR215" s="39">
        <v>44562</v>
      </c>
    </row>
    <row r="216" ht="15">
      <c r="GR216" s="39">
        <v>44593</v>
      </c>
    </row>
    <row r="217" ht="15">
      <c r="GR217" s="39">
        <v>44621</v>
      </c>
    </row>
    <row r="218" ht="15">
      <c r="GR218" s="39">
        <v>44652</v>
      </c>
    </row>
    <row r="219" ht="15">
      <c r="GR219" s="39">
        <v>44682</v>
      </c>
    </row>
    <row r="220" ht="15">
      <c r="GR220" s="39">
        <v>44713</v>
      </c>
    </row>
    <row r="221" ht="15">
      <c r="GR221" s="39">
        <v>44743</v>
      </c>
    </row>
    <row r="222" ht="15">
      <c r="GR222" s="39">
        <v>44774</v>
      </c>
    </row>
    <row r="223" ht="15">
      <c r="GR223" s="39">
        <v>44805</v>
      </c>
    </row>
    <row r="224" ht="15">
      <c r="GR224" s="39">
        <v>44835</v>
      </c>
    </row>
    <row r="225" ht="15">
      <c r="GR225" s="39">
        <v>44866</v>
      </c>
    </row>
    <row r="226" ht="15">
      <c r="GR226" s="39">
        <v>44896</v>
      </c>
    </row>
    <row r="227" ht="15">
      <c r="GR227" s="39">
        <v>44927</v>
      </c>
    </row>
    <row r="228" ht="15">
      <c r="GR228" s="39">
        <v>44958</v>
      </c>
    </row>
    <row r="229" ht="15">
      <c r="GR229" s="39">
        <v>44986</v>
      </c>
    </row>
    <row r="230" ht="15">
      <c r="GR230" s="39">
        <v>45017</v>
      </c>
    </row>
    <row r="231" ht="15">
      <c r="GR231" s="39">
        <v>45047</v>
      </c>
    </row>
    <row r="232" ht="15">
      <c r="GR232" s="39">
        <v>45078</v>
      </c>
    </row>
    <row r="233" ht="15">
      <c r="GR233" s="39">
        <v>45108</v>
      </c>
    </row>
    <row r="234" ht="15">
      <c r="GR234" s="39">
        <v>45139</v>
      </c>
    </row>
    <row r="235" ht="15">
      <c r="GR235" s="39">
        <v>45170</v>
      </c>
    </row>
    <row r="236" ht="15">
      <c r="GR236" s="39">
        <v>45200</v>
      </c>
    </row>
    <row r="237" ht="15">
      <c r="GR237" s="39">
        <v>45231</v>
      </c>
    </row>
    <row r="238" ht="15">
      <c r="GR238" s="39">
        <v>45261</v>
      </c>
    </row>
    <row r="239" ht="15">
      <c r="GR239" s="39">
        <v>45292</v>
      </c>
    </row>
    <row r="240" ht="15">
      <c r="GR240" s="39">
        <v>45323</v>
      </c>
    </row>
    <row r="241" ht="15">
      <c r="GR241" s="39">
        <v>45352</v>
      </c>
    </row>
    <row r="242" ht="15">
      <c r="GR242" s="39">
        <v>45383</v>
      </c>
    </row>
    <row r="243" ht="15">
      <c r="GR243" s="39">
        <v>45413</v>
      </c>
    </row>
    <row r="244" ht="15">
      <c r="GR244" s="39">
        <v>45444</v>
      </c>
    </row>
    <row r="245" ht="15">
      <c r="GR245" s="39">
        <v>45474</v>
      </c>
    </row>
    <row r="246" ht="15">
      <c r="GR246" s="39">
        <v>45505</v>
      </c>
    </row>
    <row r="247" ht="15">
      <c r="GR247" s="39">
        <v>45536</v>
      </c>
    </row>
    <row r="248" ht="15">
      <c r="GR248" s="39">
        <v>45566</v>
      </c>
    </row>
    <row r="249" ht="15">
      <c r="GR249" s="39">
        <v>45597</v>
      </c>
    </row>
    <row r="250" ht="15">
      <c r="GR250" s="39">
        <v>45627</v>
      </c>
    </row>
    <row r="251" ht="15">
      <c r="GR251" s="39">
        <v>45658</v>
      </c>
    </row>
    <row r="252" ht="15">
      <c r="GR252" s="39">
        <v>45689</v>
      </c>
    </row>
    <row r="253" ht="15">
      <c r="GR253" s="39">
        <v>45717</v>
      </c>
    </row>
    <row r="254" ht="15">
      <c r="GR254" s="39">
        <v>45748</v>
      </c>
    </row>
    <row r="255" ht="15">
      <c r="GR255" s="39">
        <v>45778</v>
      </c>
    </row>
    <row r="256" ht="15">
      <c r="GR256" s="39">
        <v>45809</v>
      </c>
    </row>
    <row r="257" ht="15">
      <c r="GR257" s="39">
        <v>45839</v>
      </c>
    </row>
    <row r="258" ht="15">
      <c r="GR258" s="39">
        <v>45870</v>
      </c>
    </row>
    <row r="259" ht="15">
      <c r="GR259" s="39">
        <v>45901</v>
      </c>
    </row>
    <row r="260" ht="15">
      <c r="GR260" s="39">
        <v>45931</v>
      </c>
    </row>
    <row r="261" ht="15">
      <c r="GR261" s="39">
        <v>45962</v>
      </c>
    </row>
    <row r="262" ht="15">
      <c r="GR262" s="39">
        <v>45992</v>
      </c>
    </row>
    <row r="263" ht="15">
      <c r="GR263" s="39">
        <v>46023</v>
      </c>
    </row>
    <row r="264" ht="15">
      <c r="GR264" s="39">
        <v>46054</v>
      </c>
    </row>
    <row r="265" ht="15">
      <c r="GR265" s="39">
        <v>46082</v>
      </c>
    </row>
    <row r="266" ht="15">
      <c r="GR266" s="39">
        <v>46113</v>
      </c>
    </row>
    <row r="267" ht="15">
      <c r="GR267" s="39">
        <v>46143</v>
      </c>
    </row>
    <row r="268" ht="15">
      <c r="GR268" s="39">
        <v>46174</v>
      </c>
    </row>
    <row r="269" ht="15">
      <c r="GR269" s="39">
        <v>46204</v>
      </c>
    </row>
    <row r="270" ht="15">
      <c r="GR270" s="39">
        <v>46235</v>
      </c>
    </row>
    <row r="271" ht="15">
      <c r="GR271" s="39">
        <v>46266</v>
      </c>
    </row>
    <row r="272" ht="15">
      <c r="GR272" s="39">
        <v>46296</v>
      </c>
    </row>
    <row r="273" ht="15">
      <c r="GR273" s="39">
        <v>46327</v>
      </c>
    </row>
    <row r="274" ht="15">
      <c r="GR274" s="39">
        <v>46357</v>
      </c>
    </row>
    <row r="275" ht="15">
      <c r="GR275" s="39">
        <v>46388</v>
      </c>
    </row>
    <row r="276" ht="15">
      <c r="GR276" s="39">
        <v>46419</v>
      </c>
    </row>
    <row r="277" ht="15">
      <c r="GR277" s="39">
        <v>46447</v>
      </c>
    </row>
    <row r="278" ht="15">
      <c r="GR278" s="39">
        <v>46478</v>
      </c>
    </row>
    <row r="279" ht="15">
      <c r="GR279" s="39">
        <v>46508</v>
      </c>
    </row>
    <row r="280" ht="15">
      <c r="GR280" s="39">
        <v>46539</v>
      </c>
    </row>
    <row r="281" ht="15">
      <c r="GR281" s="39">
        <v>46569</v>
      </c>
    </row>
    <row r="282" ht="15">
      <c r="GR282" s="39">
        <v>46600</v>
      </c>
    </row>
    <row r="283" ht="15">
      <c r="GR283" s="39">
        <v>46631</v>
      </c>
    </row>
    <row r="284" ht="15">
      <c r="GR284" s="39">
        <v>46661</v>
      </c>
    </row>
    <row r="285" ht="15">
      <c r="GR285" s="39">
        <v>46692</v>
      </c>
    </row>
    <row r="286" ht="15">
      <c r="GR286" s="39">
        <v>46722</v>
      </c>
    </row>
    <row r="287" ht="15">
      <c r="GR287" s="39">
        <v>46753</v>
      </c>
    </row>
    <row r="288" ht="15">
      <c r="GR288" s="39">
        <v>46784</v>
      </c>
    </row>
    <row r="289" ht="15">
      <c r="GR289" s="39">
        <v>46813</v>
      </c>
    </row>
    <row r="290" ht="15">
      <c r="GR290" s="39">
        <v>46844</v>
      </c>
    </row>
    <row r="291" ht="15">
      <c r="GR291" s="39">
        <v>46874</v>
      </c>
    </row>
    <row r="292" ht="15">
      <c r="GR292" s="39">
        <v>46905</v>
      </c>
    </row>
    <row r="293" ht="15">
      <c r="GR293" s="39">
        <v>46935</v>
      </c>
    </row>
    <row r="294" ht="15">
      <c r="GR294" s="39">
        <v>46966</v>
      </c>
    </row>
    <row r="295" ht="15">
      <c r="GR295" s="39">
        <v>46997</v>
      </c>
    </row>
    <row r="296" ht="15">
      <c r="GR296" s="39">
        <v>47027</v>
      </c>
    </row>
    <row r="297" ht="15">
      <c r="GR297" s="39">
        <v>47058</v>
      </c>
    </row>
    <row r="298" ht="15">
      <c r="GR298" s="39">
        <v>47088</v>
      </c>
    </row>
    <row r="299" ht="15">
      <c r="GR299" s="39">
        <v>47119</v>
      </c>
    </row>
    <row r="300" ht="15">
      <c r="GR300" s="39">
        <v>47150</v>
      </c>
    </row>
    <row r="301" ht="15">
      <c r="GR301" s="39">
        <v>47178</v>
      </c>
    </row>
    <row r="302" ht="15">
      <c r="GR302" s="39">
        <v>47209</v>
      </c>
    </row>
    <row r="303" ht="15">
      <c r="GR303" s="39">
        <v>47239</v>
      </c>
    </row>
    <row r="304" ht="15">
      <c r="GR304" s="39">
        <v>47270</v>
      </c>
    </row>
    <row r="305" ht="15">
      <c r="GR305" s="39">
        <v>47300</v>
      </c>
    </row>
    <row r="306" ht="15">
      <c r="GR306" s="39">
        <v>47331</v>
      </c>
    </row>
    <row r="307" ht="15">
      <c r="GR307" s="39">
        <v>47362</v>
      </c>
    </row>
    <row r="308" ht="15">
      <c r="GR308" s="39">
        <v>47392</v>
      </c>
    </row>
    <row r="309" ht="15">
      <c r="GR309" s="39">
        <v>47423</v>
      </c>
    </row>
    <row r="310" ht="15">
      <c r="GR310" s="39">
        <v>47453</v>
      </c>
    </row>
    <row r="311" ht="15">
      <c r="GR311" s="39"/>
    </row>
    <row r="312" ht="15">
      <c r="GR312" s="39"/>
    </row>
    <row r="313" ht="15">
      <c r="GR313" s="39"/>
    </row>
    <row r="314" ht="15">
      <c r="GR314" s="39"/>
    </row>
    <row r="315" ht="15">
      <c r="GR315" s="39"/>
    </row>
    <row r="316" ht="15">
      <c r="GR316" s="39"/>
    </row>
    <row r="317" ht="15">
      <c r="GR317" s="39"/>
    </row>
    <row r="318" ht="15">
      <c r="GR318" s="39"/>
    </row>
    <row r="319" ht="15">
      <c r="GR319" s="39"/>
    </row>
    <row r="320" ht="15">
      <c r="GR320" s="39"/>
    </row>
    <row r="321" ht="15">
      <c r="GR321" s="39"/>
    </row>
    <row r="322" ht="15">
      <c r="GR322" s="39"/>
    </row>
    <row r="323" ht="15">
      <c r="GR323" s="39"/>
    </row>
    <row r="324" ht="15">
      <c r="GR324" s="39"/>
    </row>
    <row r="325" ht="15">
      <c r="GR325" s="39"/>
    </row>
    <row r="326" ht="15">
      <c r="GR326" s="39"/>
    </row>
    <row r="327" ht="15">
      <c r="GR327" s="39"/>
    </row>
    <row r="328" ht="15">
      <c r="GR328" s="39"/>
    </row>
    <row r="329" ht="15">
      <c r="GR329" s="39"/>
    </row>
    <row r="330" ht="15">
      <c r="GR330" s="39"/>
    </row>
    <row r="331" ht="15">
      <c r="GR331" s="39"/>
    </row>
    <row r="332" ht="15">
      <c r="GR332" s="39"/>
    </row>
    <row r="333" ht="15">
      <c r="GR333" s="39"/>
    </row>
    <row r="334" ht="15">
      <c r="GR334" s="39"/>
    </row>
    <row r="335" ht="15">
      <c r="GR335" s="39"/>
    </row>
    <row r="336" ht="15">
      <c r="GR336" s="39"/>
    </row>
    <row r="337" ht="15">
      <c r="GR337" s="39"/>
    </row>
    <row r="338" ht="15">
      <c r="GR338" s="39"/>
    </row>
    <row r="339" ht="15">
      <c r="GR339" s="39"/>
    </row>
    <row r="340" ht="15">
      <c r="GR340" s="39"/>
    </row>
    <row r="341" ht="15">
      <c r="GR341" s="39"/>
    </row>
    <row r="342" ht="15">
      <c r="GR342" s="39"/>
    </row>
    <row r="343" ht="15">
      <c r="GR343" s="39"/>
    </row>
    <row r="344" ht="15">
      <c r="GR344" s="39"/>
    </row>
    <row r="345" ht="15">
      <c r="GR345" s="39"/>
    </row>
    <row r="346" ht="15">
      <c r="GR346" s="39"/>
    </row>
    <row r="347" ht="15">
      <c r="GR347" s="39"/>
    </row>
    <row r="348" ht="15">
      <c r="GR348" s="39"/>
    </row>
    <row r="349" ht="15">
      <c r="GR349" s="39"/>
    </row>
    <row r="350" ht="15">
      <c r="GR350" s="39"/>
    </row>
    <row r="351" ht="15">
      <c r="GR351" s="39"/>
    </row>
    <row r="352" ht="15">
      <c r="GR352" s="39"/>
    </row>
    <row r="353" ht="15">
      <c r="GR353" s="39"/>
    </row>
    <row r="354" ht="15">
      <c r="GR354" s="39"/>
    </row>
    <row r="355" ht="15">
      <c r="GR355" s="39"/>
    </row>
    <row r="356" ht="15">
      <c r="GR356" s="39"/>
    </row>
    <row r="357" ht="15">
      <c r="GR357" s="39"/>
    </row>
    <row r="358" ht="15">
      <c r="GR358" s="39"/>
    </row>
    <row r="359" ht="15">
      <c r="GR359" s="39"/>
    </row>
    <row r="360" ht="15">
      <c r="GR360" s="39"/>
    </row>
    <row r="361" ht="15">
      <c r="GR361" s="39"/>
    </row>
    <row r="362" ht="15">
      <c r="GR362" s="39"/>
    </row>
    <row r="363" ht="15">
      <c r="GR363" s="39"/>
    </row>
    <row r="364" ht="15">
      <c r="GR364" s="39"/>
    </row>
    <row r="365" ht="15">
      <c r="GR365" s="39"/>
    </row>
    <row r="366" ht="15">
      <c r="GR366" s="39"/>
    </row>
    <row r="367" ht="15">
      <c r="GR367" s="39"/>
    </row>
    <row r="368" ht="15">
      <c r="GR368" s="39"/>
    </row>
    <row r="369" ht="15">
      <c r="GR369" s="39"/>
    </row>
    <row r="370" ht="15">
      <c r="GR370" s="39"/>
    </row>
    <row r="371" ht="15">
      <c r="GR371" s="39"/>
    </row>
    <row r="372" ht="15">
      <c r="GR372" s="39"/>
    </row>
    <row r="373" ht="15">
      <c r="GR373" s="39"/>
    </row>
    <row r="374" ht="15">
      <c r="GR374" s="39"/>
    </row>
    <row r="375" ht="15">
      <c r="GR375" s="39"/>
    </row>
    <row r="376" ht="15">
      <c r="GR376" s="39"/>
    </row>
    <row r="377" ht="15">
      <c r="GR377" s="39"/>
    </row>
    <row r="378" ht="15">
      <c r="GR378" s="39"/>
    </row>
    <row r="379" ht="15">
      <c r="GR379" s="39"/>
    </row>
    <row r="380" ht="15">
      <c r="GR380" s="39"/>
    </row>
    <row r="381" ht="15">
      <c r="GR381" s="39"/>
    </row>
    <row r="382" ht="15">
      <c r="GR382" s="39"/>
    </row>
    <row r="383" ht="15">
      <c r="GR383" s="39"/>
    </row>
    <row r="384" ht="15">
      <c r="GR384" s="39"/>
    </row>
    <row r="385" ht="15">
      <c r="GR385" s="39"/>
    </row>
    <row r="386" ht="15">
      <c r="GR386" s="39"/>
    </row>
    <row r="387" ht="15">
      <c r="GR387" s="39"/>
    </row>
    <row r="388" ht="15">
      <c r="GR388" s="39"/>
    </row>
    <row r="389" ht="15">
      <c r="GR389" s="39"/>
    </row>
    <row r="390" ht="15">
      <c r="GR390" s="39"/>
    </row>
    <row r="391" ht="15">
      <c r="GR391" s="39"/>
    </row>
    <row r="392" ht="15">
      <c r="GR392" s="39"/>
    </row>
    <row r="393" ht="15">
      <c r="GR393" s="39"/>
    </row>
    <row r="394" ht="15">
      <c r="GR394" s="39"/>
    </row>
    <row r="395" ht="15">
      <c r="GR395" s="39"/>
    </row>
    <row r="396" ht="15">
      <c r="GR396" s="39"/>
    </row>
    <row r="397" ht="15">
      <c r="GR397" s="39"/>
    </row>
    <row r="398" ht="15">
      <c r="GR398" s="39"/>
    </row>
    <row r="399" ht="15">
      <c r="GR399" s="39"/>
    </row>
    <row r="400" ht="15">
      <c r="GR400" s="39"/>
    </row>
    <row r="401" ht="15">
      <c r="GR401" s="39"/>
    </row>
    <row r="402" ht="15">
      <c r="GR402" s="39"/>
    </row>
    <row r="403" ht="15">
      <c r="GR403" s="39"/>
    </row>
    <row r="404" ht="15">
      <c r="GR404" s="39"/>
    </row>
    <row r="405" ht="15">
      <c r="GR405" s="39"/>
    </row>
    <row r="406" ht="15">
      <c r="GR406" s="39"/>
    </row>
    <row r="407" ht="15">
      <c r="GR407" s="39"/>
    </row>
    <row r="408" ht="15">
      <c r="GR408" s="39"/>
    </row>
    <row r="409" ht="15">
      <c r="GR409" s="39"/>
    </row>
    <row r="410" ht="15">
      <c r="GR410" s="39"/>
    </row>
    <row r="411" ht="15">
      <c r="GR411" s="39"/>
    </row>
    <row r="412" ht="15">
      <c r="GR412" s="39"/>
    </row>
    <row r="413" ht="15">
      <c r="GR413" s="39"/>
    </row>
    <row r="414" ht="15">
      <c r="GR414" s="39"/>
    </row>
    <row r="415" ht="15">
      <c r="GR415" s="39"/>
    </row>
    <row r="416" ht="15">
      <c r="GR416" s="39"/>
    </row>
    <row r="417" ht="15">
      <c r="GR417" s="39"/>
    </row>
    <row r="418" ht="15">
      <c r="GR418" s="39"/>
    </row>
    <row r="419" ht="15">
      <c r="GR419" s="39"/>
    </row>
    <row r="420" ht="15">
      <c r="GR420" s="39"/>
    </row>
    <row r="421" ht="15">
      <c r="GR421" s="39"/>
    </row>
    <row r="422" ht="15">
      <c r="GR422" s="39"/>
    </row>
    <row r="423" ht="15">
      <c r="GR423" s="39"/>
    </row>
    <row r="424" ht="15">
      <c r="GR424" s="39"/>
    </row>
    <row r="425" ht="15">
      <c r="GR425" s="39"/>
    </row>
    <row r="426" ht="15">
      <c r="GR426" s="39"/>
    </row>
    <row r="427" ht="15">
      <c r="GR427" s="39"/>
    </row>
    <row r="428" ht="15">
      <c r="GR428" s="39"/>
    </row>
    <row r="429" ht="15">
      <c r="GR429" s="39"/>
    </row>
    <row r="430" ht="15">
      <c r="GR430" s="39"/>
    </row>
    <row r="431" ht="15">
      <c r="GR431" s="39"/>
    </row>
    <row r="432" ht="15">
      <c r="GR432" s="39"/>
    </row>
    <row r="433" ht="15">
      <c r="GR433" s="39"/>
    </row>
    <row r="434" ht="15">
      <c r="GR434" s="39"/>
    </row>
    <row r="435" ht="15">
      <c r="GR435" s="39"/>
    </row>
    <row r="436" ht="15">
      <c r="GR436" s="39"/>
    </row>
    <row r="437" ht="15">
      <c r="GR437" s="39"/>
    </row>
    <row r="438" ht="15">
      <c r="GR438" s="39"/>
    </row>
    <row r="439" ht="15">
      <c r="GR439" s="39"/>
    </row>
    <row r="440" ht="15">
      <c r="GR440" s="39"/>
    </row>
    <row r="441" ht="15">
      <c r="GR441" s="39"/>
    </row>
    <row r="442" ht="15">
      <c r="GR442" s="39"/>
    </row>
    <row r="443" ht="15">
      <c r="GR443" s="39"/>
    </row>
    <row r="444" ht="15">
      <c r="GR444" s="39"/>
    </row>
    <row r="445" ht="15">
      <c r="GR445" s="39"/>
    </row>
    <row r="446" ht="15">
      <c r="GR446" s="39"/>
    </row>
    <row r="447" ht="15">
      <c r="GR447" s="39"/>
    </row>
    <row r="448" ht="15">
      <c r="GR448" s="39"/>
    </row>
    <row r="449" ht="15">
      <c r="GR449" s="39"/>
    </row>
    <row r="450" ht="15">
      <c r="GR450" s="39"/>
    </row>
    <row r="451" ht="15">
      <c r="GR451" s="39"/>
    </row>
    <row r="452" ht="15">
      <c r="GR452" s="39"/>
    </row>
    <row r="453" ht="15">
      <c r="GR453" s="39"/>
    </row>
    <row r="454" ht="15">
      <c r="GR454" s="39"/>
    </row>
    <row r="455" ht="15">
      <c r="GR455" s="39"/>
    </row>
    <row r="456" ht="15">
      <c r="GR456" s="39"/>
    </row>
    <row r="457" ht="15">
      <c r="GR457" s="39"/>
    </row>
    <row r="458" ht="15">
      <c r="GR458" s="39"/>
    </row>
    <row r="459" ht="15">
      <c r="GR459" s="39"/>
    </row>
    <row r="460" ht="15">
      <c r="GR460" s="39"/>
    </row>
    <row r="461" ht="15">
      <c r="GR461" s="39"/>
    </row>
    <row r="462" ht="15">
      <c r="GR462" s="39"/>
    </row>
    <row r="463" ht="15">
      <c r="GR463" s="39"/>
    </row>
    <row r="464" ht="15">
      <c r="GR464" s="39"/>
    </row>
    <row r="465" ht="15">
      <c r="GR465" s="39"/>
    </row>
    <row r="466" ht="15">
      <c r="GR466" s="39"/>
    </row>
    <row r="467" ht="15">
      <c r="GR467" s="39"/>
    </row>
    <row r="468" ht="15">
      <c r="GR468" s="39"/>
    </row>
    <row r="469" ht="15">
      <c r="GR469" s="39"/>
    </row>
    <row r="470" ht="15">
      <c r="GR470" s="39"/>
    </row>
    <row r="471" ht="15">
      <c r="GR471" s="39"/>
    </row>
    <row r="472" ht="15">
      <c r="GR472" s="39"/>
    </row>
    <row r="473" ht="15">
      <c r="GR473" s="39"/>
    </row>
    <row r="474" ht="15">
      <c r="GR474" s="39"/>
    </row>
    <row r="475" ht="15">
      <c r="GR475" s="39"/>
    </row>
    <row r="476" ht="15">
      <c r="GR476" s="39"/>
    </row>
    <row r="477" ht="15">
      <c r="GR477" s="39"/>
    </row>
    <row r="478" ht="15">
      <c r="GR478" s="39"/>
    </row>
    <row r="479" ht="15">
      <c r="GR479" s="39"/>
    </row>
    <row r="480" ht="15">
      <c r="GR480" s="39"/>
    </row>
    <row r="481" ht="15">
      <c r="GR481" s="39"/>
    </row>
    <row r="482" ht="15">
      <c r="GR482" s="39"/>
    </row>
    <row r="483" ht="15">
      <c r="GR483" s="39"/>
    </row>
    <row r="484" ht="15">
      <c r="GR484" s="39"/>
    </row>
    <row r="485" ht="15">
      <c r="GR485" s="39"/>
    </row>
    <row r="486" ht="15">
      <c r="GR486" s="39"/>
    </row>
    <row r="487" ht="15">
      <c r="GR487" s="39"/>
    </row>
    <row r="488" ht="15">
      <c r="GR488" s="39"/>
    </row>
    <row r="489" ht="15">
      <c r="GR489" s="39"/>
    </row>
    <row r="490" ht="15">
      <c r="GR490" s="39"/>
    </row>
    <row r="491" ht="15">
      <c r="GR491" s="39"/>
    </row>
    <row r="492" ht="15">
      <c r="GR492" s="39"/>
    </row>
    <row r="493" ht="15">
      <c r="GR493" s="39"/>
    </row>
    <row r="494" ht="15">
      <c r="GR494" s="39"/>
    </row>
    <row r="495" ht="15">
      <c r="GR495" s="39"/>
    </row>
    <row r="496" ht="15">
      <c r="GR496" s="39"/>
    </row>
    <row r="497" ht="15">
      <c r="GR497" s="39"/>
    </row>
    <row r="498" ht="15">
      <c r="GR498" s="39"/>
    </row>
    <row r="499" ht="15">
      <c r="GR499" s="39"/>
    </row>
    <row r="500" ht="15">
      <c r="GR500" s="39"/>
    </row>
    <row r="501" ht="15">
      <c r="GR501" s="39"/>
    </row>
    <row r="502" ht="15">
      <c r="GR502" s="39"/>
    </row>
    <row r="503" ht="15">
      <c r="GR503" s="39"/>
    </row>
    <row r="504" ht="15">
      <c r="GR504" s="39"/>
    </row>
    <row r="505" ht="15">
      <c r="GR505" s="39"/>
    </row>
    <row r="506" ht="15">
      <c r="GR506" s="39"/>
    </row>
    <row r="507" ht="15">
      <c r="GR507" s="39"/>
    </row>
    <row r="508" ht="15">
      <c r="GR508" s="39"/>
    </row>
    <row r="509" ht="15">
      <c r="GR509" s="39"/>
    </row>
    <row r="510" ht="15">
      <c r="GR510" s="39"/>
    </row>
    <row r="511" ht="15">
      <c r="GR511" s="39"/>
    </row>
    <row r="512" ht="15">
      <c r="GR512" s="39"/>
    </row>
    <row r="513" ht="15">
      <c r="GR513" s="39"/>
    </row>
    <row r="514" ht="15">
      <c r="GR514" s="39"/>
    </row>
    <row r="515" ht="15">
      <c r="GR515" s="39"/>
    </row>
    <row r="516" ht="15">
      <c r="GR516" s="39"/>
    </row>
    <row r="517" ht="15">
      <c r="GR517" s="39"/>
    </row>
    <row r="518" ht="15">
      <c r="GR518" s="39"/>
    </row>
    <row r="519" ht="15">
      <c r="GR519" s="39"/>
    </row>
    <row r="520" ht="15">
      <c r="GR520" s="39"/>
    </row>
    <row r="521" ht="15">
      <c r="GR521" s="39"/>
    </row>
    <row r="522" ht="15">
      <c r="GR522" s="39"/>
    </row>
    <row r="523" ht="15">
      <c r="GR523" s="39"/>
    </row>
    <row r="524" ht="15">
      <c r="GR524" s="39"/>
    </row>
    <row r="525" ht="15">
      <c r="GR525" s="39"/>
    </row>
    <row r="526" ht="15">
      <c r="GR526" s="39"/>
    </row>
    <row r="527" ht="15">
      <c r="GR527" s="39"/>
    </row>
    <row r="528" ht="15">
      <c r="GR528" s="39"/>
    </row>
    <row r="529" ht="15">
      <c r="GR529" s="39"/>
    </row>
    <row r="530" ht="15">
      <c r="GR530" s="39"/>
    </row>
    <row r="531" ht="15">
      <c r="GR531" s="39"/>
    </row>
    <row r="532" ht="15">
      <c r="GR532" s="39"/>
    </row>
    <row r="533" ht="15">
      <c r="GR533" s="39"/>
    </row>
    <row r="534" ht="15">
      <c r="GR534" s="39"/>
    </row>
    <row r="535" ht="15">
      <c r="GR535" s="39"/>
    </row>
    <row r="536" ht="15">
      <c r="GR536" s="39"/>
    </row>
    <row r="537" ht="15">
      <c r="GR537" s="39"/>
    </row>
    <row r="538" ht="15">
      <c r="GR538" s="39"/>
    </row>
    <row r="539" ht="15">
      <c r="GR539" s="39"/>
    </row>
    <row r="540" ht="15">
      <c r="GR540" s="39"/>
    </row>
    <row r="541" ht="15">
      <c r="GR541" s="39"/>
    </row>
    <row r="542" ht="15">
      <c r="GR542" s="39"/>
    </row>
    <row r="543" ht="15">
      <c r="GR543" s="39"/>
    </row>
    <row r="544" ht="15">
      <c r="GR544" s="39"/>
    </row>
    <row r="545" ht="15">
      <c r="GR545" s="39"/>
    </row>
    <row r="546" ht="15">
      <c r="GR546" s="39"/>
    </row>
    <row r="547" ht="15">
      <c r="GR547" s="39"/>
    </row>
    <row r="548" ht="15">
      <c r="GR548" s="39"/>
    </row>
    <row r="549" ht="15">
      <c r="GR549" s="39"/>
    </row>
    <row r="550" ht="15">
      <c r="GR550" s="39"/>
    </row>
    <row r="551" ht="15">
      <c r="GR551" s="39"/>
    </row>
    <row r="552" ht="15">
      <c r="GR552" s="39"/>
    </row>
    <row r="553" ht="15">
      <c r="GR553" s="39"/>
    </row>
    <row r="554" ht="15">
      <c r="GR554" s="39"/>
    </row>
    <row r="555" ht="15">
      <c r="GR555" s="39"/>
    </row>
    <row r="556" ht="15">
      <c r="GR556" s="39"/>
    </row>
    <row r="557" ht="15">
      <c r="GR557" s="39"/>
    </row>
    <row r="558" ht="15">
      <c r="GR558" s="39"/>
    </row>
    <row r="559" ht="15">
      <c r="GR559" s="39"/>
    </row>
    <row r="560" ht="15">
      <c r="GR560" s="39"/>
    </row>
    <row r="561" ht="15">
      <c r="GR561" s="39"/>
    </row>
    <row r="562" ht="15">
      <c r="GR562" s="39"/>
    </row>
    <row r="563" ht="15">
      <c r="GR563" s="39"/>
    </row>
    <row r="564" ht="15">
      <c r="GR564" s="39"/>
    </row>
    <row r="565" ht="15">
      <c r="GR565" s="39"/>
    </row>
    <row r="566" ht="15">
      <c r="GR566" s="39"/>
    </row>
    <row r="567" ht="15">
      <c r="GR567" s="39"/>
    </row>
    <row r="568" ht="15">
      <c r="GR568" s="39"/>
    </row>
    <row r="569" ht="15">
      <c r="GR569" s="39"/>
    </row>
    <row r="570" ht="15">
      <c r="GR570" s="39"/>
    </row>
    <row r="571" ht="15">
      <c r="GR571" s="39"/>
    </row>
    <row r="572" ht="15">
      <c r="GR572" s="39"/>
    </row>
    <row r="573" ht="15">
      <c r="GR573" s="39"/>
    </row>
    <row r="574" ht="15">
      <c r="GR574" s="39"/>
    </row>
    <row r="575" ht="15">
      <c r="GR575" s="39"/>
    </row>
    <row r="576" ht="15">
      <c r="GR576" s="39"/>
    </row>
    <row r="577" ht="15">
      <c r="GR577" s="39"/>
    </row>
    <row r="578" ht="15">
      <c r="GR578" s="39"/>
    </row>
    <row r="579" ht="15">
      <c r="GR579" s="39"/>
    </row>
    <row r="580" ht="15">
      <c r="GR580" s="39"/>
    </row>
    <row r="581" ht="15">
      <c r="GR581" s="39"/>
    </row>
    <row r="582" ht="15">
      <c r="GR582" s="39"/>
    </row>
    <row r="583" ht="15">
      <c r="GR583" s="39"/>
    </row>
    <row r="584" ht="15">
      <c r="GR584" s="39"/>
    </row>
    <row r="585" ht="15">
      <c r="GR585" s="39"/>
    </row>
    <row r="586" ht="15">
      <c r="GR586" s="39"/>
    </row>
    <row r="587" ht="15">
      <c r="GR587" s="39"/>
    </row>
    <row r="588" ht="15">
      <c r="GR588" s="39"/>
    </row>
    <row r="589" ht="15">
      <c r="GR589" s="39"/>
    </row>
    <row r="590" ht="15">
      <c r="GR590" s="39"/>
    </row>
    <row r="591" ht="15">
      <c r="GR591" s="39"/>
    </row>
    <row r="592" ht="15">
      <c r="GR592" s="39"/>
    </row>
    <row r="593" ht="15">
      <c r="GR593" s="39"/>
    </row>
    <row r="594" ht="15">
      <c r="GR594" s="39"/>
    </row>
    <row r="595" ht="15">
      <c r="GR595" s="39"/>
    </row>
    <row r="596" ht="15">
      <c r="GR596" s="39"/>
    </row>
    <row r="597" ht="15">
      <c r="GR597" s="39"/>
    </row>
    <row r="598" ht="15">
      <c r="GR598" s="39"/>
    </row>
    <row r="599" ht="15">
      <c r="GR599" s="39"/>
    </row>
    <row r="600" ht="15">
      <c r="GR600" s="39"/>
    </row>
    <row r="601" ht="15">
      <c r="GR601" s="39"/>
    </row>
    <row r="602" ht="15">
      <c r="GR602" s="39"/>
    </row>
    <row r="603" ht="15">
      <c r="GR603" s="39"/>
    </row>
    <row r="604" ht="15">
      <c r="GR604" s="39"/>
    </row>
    <row r="605" ht="15">
      <c r="GR605" s="39"/>
    </row>
    <row r="606" ht="15">
      <c r="GR606" s="39"/>
    </row>
    <row r="607" ht="15">
      <c r="GR607" s="39"/>
    </row>
    <row r="608" ht="15">
      <c r="GR608" s="39"/>
    </row>
    <row r="609" ht="15">
      <c r="GR609" s="39"/>
    </row>
    <row r="610" ht="15">
      <c r="GR610" s="39"/>
    </row>
    <row r="611" ht="15">
      <c r="GR611" s="39"/>
    </row>
    <row r="612" ht="15">
      <c r="GR612" s="39"/>
    </row>
    <row r="613" ht="15">
      <c r="GR613" s="39"/>
    </row>
    <row r="614" ht="15">
      <c r="GR614" s="39"/>
    </row>
    <row r="615" ht="15">
      <c r="GR615" s="39"/>
    </row>
    <row r="616" ht="15">
      <c r="GR616" s="39"/>
    </row>
    <row r="617" ht="15">
      <c r="GR617" s="39"/>
    </row>
    <row r="618" ht="15">
      <c r="GR618" s="39"/>
    </row>
    <row r="619" ht="15">
      <c r="GR619" s="39"/>
    </row>
    <row r="620" ht="15">
      <c r="GR620" s="39"/>
    </row>
    <row r="621" ht="15">
      <c r="GR621" s="39"/>
    </row>
    <row r="622" ht="15">
      <c r="GR622" s="39"/>
    </row>
    <row r="623" ht="15">
      <c r="GR623" s="39"/>
    </row>
    <row r="624" ht="15">
      <c r="GR624" s="39"/>
    </row>
    <row r="625" ht="15">
      <c r="GR625" s="39"/>
    </row>
    <row r="626" ht="15">
      <c r="GR626" s="39"/>
    </row>
    <row r="627" ht="15">
      <c r="GR627" s="39"/>
    </row>
    <row r="628" ht="15">
      <c r="GR628" s="39"/>
    </row>
    <row r="629" ht="15">
      <c r="GR629" s="39"/>
    </row>
    <row r="630" ht="15">
      <c r="GR630" s="39"/>
    </row>
    <row r="631" ht="15">
      <c r="GR631" s="39"/>
    </row>
    <row r="632" ht="15">
      <c r="GR632" s="39"/>
    </row>
    <row r="633" ht="15">
      <c r="GR633" s="39"/>
    </row>
    <row r="634" ht="15">
      <c r="GR634" s="39"/>
    </row>
    <row r="635" ht="15">
      <c r="GR635" s="39"/>
    </row>
    <row r="636" ht="15">
      <c r="GR636" s="39"/>
    </row>
    <row r="637" ht="15">
      <c r="GR637" s="39"/>
    </row>
    <row r="638" ht="15">
      <c r="GR638" s="39"/>
    </row>
    <row r="639" ht="15">
      <c r="GR639" s="39"/>
    </row>
    <row r="640" ht="15">
      <c r="GR640" s="39"/>
    </row>
    <row r="641" ht="15">
      <c r="GR641" s="39"/>
    </row>
    <row r="642" ht="15">
      <c r="GR642" s="39"/>
    </row>
    <row r="643" ht="15">
      <c r="GR643" s="39"/>
    </row>
    <row r="644" ht="15">
      <c r="GR644" s="39"/>
    </row>
    <row r="645" ht="15">
      <c r="GR645" s="39"/>
    </row>
    <row r="646" ht="15">
      <c r="GR646" s="39"/>
    </row>
    <row r="647" ht="15">
      <c r="GR647" s="39"/>
    </row>
    <row r="648" ht="15">
      <c r="GR648" s="39"/>
    </row>
    <row r="649" ht="15">
      <c r="GR649" s="39"/>
    </row>
    <row r="650" ht="15">
      <c r="GR650" s="39"/>
    </row>
    <row r="651" ht="15">
      <c r="GR651" s="39"/>
    </row>
    <row r="652" ht="15">
      <c r="GR652" s="39"/>
    </row>
    <row r="653" ht="15">
      <c r="GR653" s="39"/>
    </row>
    <row r="654" ht="15">
      <c r="GR654" s="39"/>
    </row>
    <row r="655" ht="15">
      <c r="GR655" s="39"/>
    </row>
    <row r="656" ht="15">
      <c r="GR656" s="39"/>
    </row>
    <row r="657" ht="15">
      <c r="GR657" s="39"/>
    </row>
    <row r="658" ht="15">
      <c r="GR658" s="39"/>
    </row>
    <row r="659" ht="15">
      <c r="GR659" s="39"/>
    </row>
    <row r="660" ht="15">
      <c r="GR660" s="39"/>
    </row>
    <row r="661" ht="15">
      <c r="GR661" s="39"/>
    </row>
    <row r="662" ht="15">
      <c r="GR662" s="39"/>
    </row>
    <row r="663" ht="15">
      <c r="GR663" s="39"/>
    </row>
    <row r="664" ht="15">
      <c r="GR664" s="39"/>
    </row>
    <row r="665" ht="15">
      <c r="GR665" s="39"/>
    </row>
    <row r="666" ht="15">
      <c r="GR666" s="39"/>
    </row>
    <row r="667" ht="15">
      <c r="GR667" s="39"/>
    </row>
    <row r="668" ht="15">
      <c r="GR668" s="39"/>
    </row>
    <row r="669" ht="15">
      <c r="GR669" s="39"/>
    </row>
    <row r="670" ht="15">
      <c r="GR670" s="39"/>
    </row>
    <row r="671" ht="15">
      <c r="GR671" s="39"/>
    </row>
    <row r="672" ht="15">
      <c r="GR672" s="39"/>
    </row>
    <row r="673" ht="15">
      <c r="GR673" s="39"/>
    </row>
    <row r="674" ht="15">
      <c r="GR674" s="39"/>
    </row>
    <row r="675" ht="15">
      <c r="GR675" s="39"/>
    </row>
    <row r="676" ht="15">
      <c r="GR676" s="39"/>
    </row>
    <row r="677" ht="15">
      <c r="GR677" s="39"/>
    </row>
    <row r="678" ht="15">
      <c r="GR678" s="39"/>
    </row>
    <row r="679" ht="15">
      <c r="GR679" s="39"/>
    </row>
    <row r="680" ht="15">
      <c r="GR680" s="39"/>
    </row>
    <row r="681" ht="15">
      <c r="GR681" s="39"/>
    </row>
    <row r="682" ht="15">
      <c r="GR682" s="39"/>
    </row>
    <row r="683" ht="15">
      <c r="GR683" s="39"/>
    </row>
    <row r="684" ht="15">
      <c r="GR684" s="39"/>
    </row>
    <row r="685" ht="15">
      <c r="GR685" s="39"/>
    </row>
    <row r="686" ht="15">
      <c r="GR686" s="39"/>
    </row>
    <row r="687" ht="15">
      <c r="GR687" s="39"/>
    </row>
    <row r="688" ht="15">
      <c r="GR688" s="39"/>
    </row>
    <row r="689" ht="15">
      <c r="GR689" s="39"/>
    </row>
    <row r="690" ht="15">
      <c r="GR690" s="39"/>
    </row>
    <row r="691" ht="15">
      <c r="GR691" s="39"/>
    </row>
    <row r="692" ht="15">
      <c r="GR692" s="39"/>
    </row>
    <row r="693" ht="15">
      <c r="GR693" s="39"/>
    </row>
    <row r="694" ht="15">
      <c r="GR694" s="39"/>
    </row>
    <row r="695" ht="15">
      <c r="GR695" s="39"/>
    </row>
    <row r="696" ht="15">
      <c r="GR696" s="39"/>
    </row>
    <row r="697" ht="15">
      <c r="GR697" s="39"/>
    </row>
    <row r="698" ht="15">
      <c r="GR698" s="39"/>
    </row>
    <row r="699" ht="15">
      <c r="GR699" s="39"/>
    </row>
    <row r="700" ht="15">
      <c r="GR700" s="39"/>
    </row>
    <row r="701" ht="15">
      <c r="GR701" s="39"/>
    </row>
    <row r="702" ht="15">
      <c r="GR702" s="39"/>
    </row>
    <row r="703" ht="15">
      <c r="GR703" s="39"/>
    </row>
    <row r="704" ht="15">
      <c r="GR704" s="39"/>
    </row>
    <row r="705" ht="15">
      <c r="GR705" s="39"/>
    </row>
    <row r="706" ht="15">
      <c r="GR706" s="39"/>
    </row>
    <row r="707" ht="15">
      <c r="GR707" s="39"/>
    </row>
    <row r="708" ht="15">
      <c r="GR708" s="39"/>
    </row>
    <row r="709" ht="15">
      <c r="GR709" s="39"/>
    </row>
    <row r="710" ht="15">
      <c r="GR710" s="39"/>
    </row>
    <row r="711" ht="15">
      <c r="GR711" s="39"/>
    </row>
    <row r="712" ht="15">
      <c r="GR712" s="39"/>
    </row>
    <row r="713" ht="15">
      <c r="GR713" s="39"/>
    </row>
    <row r="714" ht="15">
      <c r="GR714" s="39"/>
    </row>
    <row r="715" ht="15">
      <c r="GR715" s="39"/>
    </row>
    <row r="716" ht="15">
      <c r="GR716" s="39"/>
    </row>
    <row r="717" ht="15">
      <c r="GR717" s="39"/>
    </row>
    <row r="718" ht="15">
      <c r="GR718" s="39"/>
    </row>
    <row r="719" ht="15">
      <c r="GR719" s="39"/>
    </row>
    <row r="720" ht="15">
      <c r="GR720" s="39"/>
    </row>
    <row r="721" ht="15">
      <c r="GR721" s="39"/>
    </row>
    <row r="722" ht="15">
      <c r="GR722" s="39"/>
    </row>
    <row r="723" ht="15">
      <c r="GR723" s="39"/>
    </row>
    <row r="724" ht="15">
      <c r="GR724" s="39"/>
    </row>
    <row r="725" ht="15">
      <c r="GR725" s="39"/>
    </row>
    <row r="726" ht="15">
      <c r="GR726" s="39"/>
    </row>
    <row r="727" ht="15">
      <c r="GR727" s="39"/>
    </row>
    <row r="728" ht="15">
      <c r="GR728" s="39"/>
    </row>
    <row r="729" ht="15">
      <c r="GR729" s="39"/>
    </row>
    <row r="730" ht="15">
      <c r="GR730" s="39"/>
    </row>
    <row r="731" ht="15">
      <c r="GR731" s="39"/>
    </row>
    <row r="732" ht="15">
      <c r="GR732" s="39"/>
    </row>
    <row r="733" ht="15">
      <c r="GR733" s="39"/>
    </row>
    <row r="734" ht="15">
      <c r="GR734" s="39"/>
    </row>
    <row r="735" ht="15">
      <c r="GR735" s="39"/>
    </row>
    <row r="736" ht="15">
      <c r="GR736" s="39"/>
    </row>
    <row r="737" ht="15">
      <c r="GR737" s="39"/>
    </row>
    <row r="738" ht="15">
      <c r="GR738" s="39"/>
    </row>
    <row r="739" ht="15">
      <c r="GR739" s="39"/>
    </row>
    <row r="740" ht="15">
      <c r="GR740" s="39"/>
    </row>
    <row r="741" ht="15">
      <c r="GR741" s="39"/>
    </row>
    <row r="742" ht="15">
      <c r="GR742" s="39"/>
    </row>
    <row r="743" ht="15">
      <c r="GR743" s="39"/>
    </row>
    <row r="744" ht="15">
      <c r="GR744" s="39"/>
    </row>
    <row r="745" ht="15">
      <c r="GR745" s="39"/>
    </row>
    <row r="746" ht="15">
      <c r="GR746" s="39"/>
    </row>
    <row r="747" ht="15">
      <c r="GR747" s="39"/>
    </row>
    <row r="748" ht="15">
      <c r="GR748" s="39"/>
    </row>
    <row r="749" ht="15">
      <c r="GR749" s="39"/>
    </row>
    <row r="750" ht="15">
      <c r="GR750" s="39"/>
    </row>
    <row r="751" ht="15">
      <c r="GR751" s="39"/>
    </row>
    <row r="752" ht="15">
      <c r="GR752" s="39"/>
    </row>
    <row r="753" ht="15">
      <c r="GR753" s="39"/>
    </row>
    <row r="754" ht="15">
      <c r="GR754" s="39"/>
    </row>
    <row r="755" ht="15">
      <c r="GR755" s="39"/>
    </row>
    <row r="756" ht="15">
      <c r="GR756" s="39"/>
    </row>
    <row r="757" ht="15">
      <c r="GR757" s="39"/>
    </row>
    <row r="758" ht="15">
      <c r="GR758" s="39"/>
    </row>
    <row r="759" ht="15">
      <c r="GR759" s="39"/>
    </row>
    <row r="760" ht="15">
      <c r="GR760" s="39"/>
    </row>
    <row r="761" ht="15">
      <c r="GR761" s="39"/>
    </row>
    <row r="762" ht="15">
      <c r="GR762" s="39"/>
    </row>
    <row r="763" ht="15">
      <c r="GR763" s="39"/>
    </row>
    <row r="764" ht="15">
      <c r="GR764" s="39"/>
    </row>
    <row r="765" ht="15">
      <c r="GR765" s="39"/>
    </row>
    <row r="766" ht="15">
      <c r="GR766" s="39"/>
    </row>
    <row r="767" ht="15">
      <c r="GR767" s="39"/>
    </row>
    <row r="768" ht="15">
      <c r="GR768" s="39"/>
    </row>
    <row r="769" ht="15">
      <c r="GR769" s="39"/>
    </row>
    <row r="770" ht="15">
      <c r="GR770" s="39"/>
    </row>
    <row r="771" ht="15">
      <c r="GR771" s="39"/>
    </row>
    <row r="772" ht="15">
      <c r="GR772" s="39"/>
    </row>
    <row r="773" ht="15">
      <c r="GR773" s="39"/>
    </row>
    <row r="774" ht="15">
      <c r="GR774" s="39"/>
    </row>
    <row r="775" ht="15">
      <c r="GR775" s="39"/>
    </row>
    <row r="776" ht="15">
      <c r="GR776" s="39"/>
    </row>
    <row r="777" ht="15">
      <c r="GR777" s="39"/>
    </row>
    <row r="778" ht="15">
      <c r="GR778" s="39"/>
    </row>
    <row r="779" ht="15">
      <c r="GR779" s="39"/>
    </row>
    <row r="780" ht="15">
      <c r="GR780" s="39"/>
    </row>
    <row r="781" ht="15">
      <c r="GR781" s="39"/>
    </row>
    <row r="782" ht="15">
      <c r="GR782" s="39"/>
    </row>
    <row r="783" ht="15">
      <c r="GR783" s="39"/>
    </row>
    <row r="784" ht="15">
      <c r="GR784" s="39"/>
    </row>
    <row r="785" ht="15">
      <c r="GR785" s="39"/>
    </row>
    <row r="786" ht="15">
      <c r="GR786" s="39"/>
    </row>
    <row r="787" ht="15">
      <c r="GR787" s="39"/>
    </row>
    <row r="788" ht="15">
      <c r="GR788" s="39"/>
    </row>
    <row r="789" ht="15">
      <c r="GR789" s="39"/>
    </row>
    <row r="790" ht="15">
      <c r="GR790" s="39"/>
    </row>
    <row r="791" ht="15">
      <c r="GR791" s="39"/>
    </row>
    <row r="792" ht="15">
      <c r="GR792" s="39"/>
    </row>
    <row r="793" ht="15">
      <c r="GR793" s="39"/>
    </row>
    <row r="794" ht="15">
      <c r="GR794" s="39"/>
    </row>
    <row r="795" ht="15">
      <c r="GR795" s="39"/>
    </row>
    <row r="796" ht="15">
      <c r="GR796" s="39"/>
    </row>
    <row r="797" ht="15">
      <c r="GR797" s="39"/>
    </row>
    <row r="798" ht="15">
      <c r="GR798" s="39"/>
    </row>
    <row r="799" ht="15">
      <c r="GR799" s="39"/>
    </row>
    <row r="800" ht="15">
      <c r="GR800" s="39"/>
    </row>
    <row r="801" ht="15">
      <c r="GR801" s="39"/>
    </row>
    <row r="802" ht="15">
      <c r="GR802" s="39"/>
    </row>
    <row r="803" ht="15">
      <c r="GR803" s="39"/>
    </row>
    <row r="804" ht="15">
      <c r="GR804" s="39"/>
    </row>
    <row r="805" ht="15">
      <c r="GR805" s="39"/>
    </row>
    <row r="806" ht="15">
      <c r="GR806" s="39"/>
    </row>
    <row r="807" ht="15">
      <c r="GR807" s="39"/>
    </row>
    <row r="808" ht="15">
      <c r="GR808" s="39"/>
    </row>
    <row r="809" ht="15">
      <c r="GR809" s="39"/>
    </row>
    <row r="810" ht="15">
      <c r="GR810" s="39"/>
    </row>
    <row r="811" ht="15">
      <c r="GR811" s="39"/>
    </row>
    <row r="812" ht="15">
      <c r="GR812" s="39"/>
    </row>
    <row r="813" ht="15">
      <c r="GR813" s="39"/>
    </row>
    <row r="814" ht="15">
      <c r="GR814" s="39"/>
    </row>
    <row r="815" ht="15">
      <c r="GR815" s="39"/>
    </row>
    <row r="816" ht="15">
      <c r="GR816" s="39"/>
    </row>
    <row r="817" ht="15">
      <c r="GR817" s="39"/>
    </row>
    <row r="818" ht="15">
      <c r="GR818" s="39"/>
    </row>
    <row r="819" ht="15">
      <c r="GR819" s="39"/>
    </row>
    <row r="820" ht="15">
      <c r="GR820" s="39"/>
    </row>
    <row r="821" ht="15">
      <c r="GR821" s="39"/>
    </row>
    <row r="822" ht="15">
      <c r="GR822" s="39"/>
    </row>
    <row r="823" ht="15">
      <c r="GR823" s="39"/>
    </row>
    <row r="824" ht="15">
      <c r="GR824" s="39"/>
    </row>
    <row r="825" ht="15">
      <c r="GR825" s="39"/>
    </row>
    <row r="826" ht="15">
      <c r="GR826" s="39"/>
    </row>
    <row r="827" ht="15">
      <c r="GR827" s="39"/>
    </row>
    <row r="828" ht="15">
      <c r="GR828" s="39"/>
    </row>
    <row r="829" ht="15">
      <c r="GR829" s="39"/>
    </row>
    <row r="830" ht="15">
      <c r="GR830" s="39"/>
    </row>
    <row r="831" ht="15">
      <c r="GR831" s="39"/>
    </row>
    <row r="832" ht="15">
      <c r="GR832" s="39"/>
    </row>
    <row r="833" ht="15">
      <c r="GR833" s="39"/>
    </row>
    <row r="834" ht="15">
      <c r="GR834" s="39"/>
    </row>
    <row r="835" ht="15">
      <c r="GR835" s="39"/>
    </row>
    <row r="836" ht="15">
      <c r="GR836" s="39"/>
    </row>
    <row r="837" ht="15">
      <c r="GR837" s="39"/>
    </row>
    <row r="838" ht="15">
      <c r="GR838" s="39"/>
    </row>
    <row r="839" ht="15">
      <c r="GR839" s="39"/>
    </row>
    <row r="840" ht="15">
      <c r="GR840" s="39"/>
    </row>
    <row r="841" ht="15">
      <c r="GR841" s="39"/>
    </row>
    <row r="842" ht="15">
      <c r="GR842" s="39"/>
    </row>
    <row r="843" ht="15">
      <c r="GR843" s="39"/>
    </row>
    <row r="844" ht="15">
      <c r="GR844" s="39"/>
    </row>
    <row r="845" ht="15">
      <c r="GR845" s="39"/>
    </row>
    <row r="846" ht="15">
      <c r="GR846" s="39"/>
    </row>
    <row r="847" ht="15">
      <c r="GR847" s="39"/>
    </row>
    <row r="848" ht="15">
      <c r="GR848" s="39"/>
    </row>
    <row r="849" ht="15">
      <c r="GR849" s="39"/>
    </row>
    <row r="850" ht="15">
      <c r="GR850" s="39"/>
    </row>
    <row r="851" ht="15">
      <c r="GR851" s="39"/>
    </row>
    <row r="852" ht="15">
      <c r="GR852" s="39"/>
    </row>
    <row r="853" ht="15">
      <c r="GR853" s="39"/>
    </row>
    <row r="854" ht="15">
      <c r="GR854" s="39"/>
    </row>
    <row r="855" ht="15">
      <c r="GR855" s="39"/>
    </row>
    <row r="856" ht="15">
      <c r="GR856" s="39"/>
    </row>
    <row r="857" ht="15">
      <c r="GR857" s="39"/>
    </row>
    <row r="858" ht="15">
      <c r="GR858" s="39"/>
    </row>
    <row r="859" ht="15">
      <c r="GR859" s="39"/>
    </row>
    <row r="860" ht="15">
      <c r="GR860" s="39"/>
    </row>
    <row r="861" ht="15">
      <c r="GR861" s="39"/>
    </row>
    <row r="862" ht="15">
      <c r="GR862" s="39"/>
    </row>
    <row r="863" ht="15">
      <c r="GR863" s="39"/>
    </row>
    <row r="864" ht="15">
      <c r="GR864" s="39"/>
    </row>
    <row r="865" ht="15">
      <c r="GR865" s="39"/>
    </row>
    <row r="866" ht="15">
      <c r="GR866" s="39"/>
    </row>
    <row r="867" ht="15">
      <c r="GR867" s="39"/>
    </row>
    <row r="868" ht="15">
      <c r="GR868" s="39"/>
    </row>
    <row r="869" ht="15">
      <c r="GR869" s="39"/>
    </row>
    <row r="870" ht="15">
      <c r="GR870" s="39"/>
    </row>
    <row r="871" ht="15">
      <c r="GR871" s="39"/>
    </row>
    <row r="872" ht="15">
      <c r="GR872" s="39"/>
    </row>
    <row r="873" ht="15">
      <c r="GR873" s="39"/>
    </row>
    <row r="874" ht="15">
      <c r="GR874" s="39"/>
    </row>
    <row r="875" ht="15">
      <c r="GR875" s="39"/>
    </row>
    <row r="876" ht="15">
      <c r="GR876" s="39"/>
    </row>
    <row r="877" ht="15">
      <c r="GR877" s="39"/>
    </row>
    <row r="878" ht="15">
      <c r="GR878" s="39"/>
    </row>
    <row r="879" ht="15">
      <c r="GR879" s="39"/>
    </row>
    <row r="880" ht="15">
      <c r="GR880" s="39"/>
    </row>
    <row r="881" ht="15">
      <c r="GR881" s="39"/>
    </row>
    <row r="882" ht="15">
      <c r="GR882" s="39"/>
    </row>
    <row r="883" ht="15">
      <c r="GR883" s="39"/>
    </row>
    <row r="884" ht="15">
      <c r="GR884" s="39"/>
    </row>
    <row r="885" ht="15">
      <c r="GR885" s="39"/>
    </row>
    <row r="886" ht="15">
      <c r="GR886" s="39"/>
    </row>
    <row r="887" ht="15">
      <c r="GR887" s="39"/>
    </row>
    <row r="888" ht="15">
      <c r="GR888" s="39"/>
    </row>
    <row r="889" ht="15">
      <c r="GR889" s="39"/>
    </row>
    <row r="890" ht="15">
      <c r="GR890" s="39"/>
    </row>
    <row r="891" ht="15">
      <c r="GR891" s="39"/>
    </row>
    <row r="892" ht="15">
      <c r="GR892" s="39"/>
    </row>
    <row r="893" ht="15">
      <c r="GR893" s="39"/>
    </row>
    <row r="894" ht="15">
      <c r="GR894" s="39"/>
    </row>
    <row r="895" ht="15">
      <c r="GR895" s="39"/>
    </row>
    <row r="896" ht="15">
      <c r="GR896" s="39"/>
    </row>
    <row r="897" ht="15">
      <c r="GR897" s="39"/>
    </row>
    <row r="898" ht="15">
      <c r="GR898" s="39"/>
    </row>
    <row r="899" ht="15">
      <c r="GR899" s="39"/>
    </row>
    <row r="900" ht="15">
      <c r="GR900" s="39"/>
    </row>
    <row r="901" ht="15">
      <c r="GR901" s="39"/>
    </row>
    <row r="902" ht="15">
      <c r="GR902" s="39"/>
    </row>
    <row r="903" ht="15">
      <c r="GR903" s="39"/>
    </row>
    <row r="904" ht="15">
      <c r="GR904" s="39"/>
    </row>
    <row r="905" ht="15">
      <c r="GR905" s="39"/>
    </row>
    <row r="906" ht="15">
      <c r="GR906" s="39"/>
    </row>
    <row r="907" ht="15">
      <c r="GR907" s="39"/>
    </row>
    <row r="908" ht="15">
      <c r="GR908" s="39"/>
    </row>
    <row r="909" ht="15">
      <c r="GR909" s="39"/>
    </row>
    <row r="910" ht="15">
      <c r="GR910" s="39"/>
    </row>
    <row r="911" ht="15">
      <c r="GR911" s="39"/>
    </row>
    <row r="912" ht="15">
      <c r="GR912" s="39"/>
    </row>
    <row r="913" ht="15">
      <c r="GR913" s="39"/>
    </row>
    <row r="914" ht="15">
      <c r="GR914" s="39"/>
    </row>
    <row r="915" ht="15">
      <c r="GR915" s="39"/>
    </row>
    <row r="916" ht="15">
      <c r="GR916" s="39"/>
    </row>
    <row r="917" ht="15">
      <c r="GR917" s="39"/>
    </row>
    <row r="918" ht="15">
      <c r="GR918" s="39"/>
    </row>
    <row r="919" ht="15">
      <c r="GR919" s="39"/>
    </row>
    <row r="920" ht="15">
      <c r="GR920" s="39"/>
    </row>
    <row r="921" ht="15">
      <c r="GR921" s="39"/>
    </row>
    <row r="922" ht="15">
      <c r="GR922" s="39"/>
    </row>
    <row r="923" ht="15">
      <c r="GR923" s="39"/>
    </row>
    <row r="924" ht="15">
      <c r="GR924" s="39"/>
    </row>
    <row r="925" ht="15">
      <c r="GR925" s="39"/>
    </row>
    <row r="926" ht="15">
      <c r="GR926" s="39"/>
    </row>
    <row r="927" ht="15">
      <c r="GR927" s="39"/>
    </row>
    <row r="928" ht="15">
      <c r="GR928" s="39"/>
    </row>
    <row r="929" ht="15">
      <c r="GR929" s="39"/>
    </row>
    <row r="930" ht="15">
      <c r="GR930" s="39"/>
    </row>
    <row r="931" ht="15">
      <c r="GR931" s="39"/>
    </row>
    <row r="932" ht="15">
      <c r="GR932" s="39"/>
    </row>
    <row r="933" ht="15">
      <c r="GR933" s="39"/>
    </row>
    <row r="934" ht="15">
      <c r="GR934" s="39"/>
    </row>
    <row r="935" ht="15">
      <c r="GR935" s="39"/>
    </row>
    <row r="936" ht="15">
      <c r="GR936" s="39"/>
    </row>
    <row r="937" ht="15">
      <c r="GR937" s="39"/>
    </row>
    <row r="938" ht="15">
      <c r="GR938" s="39"/>
    </row>
    <row r="939" ht="15">
      <c r="GR939" s="39"/>
    </row>
    <row r="940" ht="15">
      <c r="GR940" s="39"/>
    </row>
    <row r="941" ht="15">
      <c r="GR941" s="39"/>
    </row>
    <row r="942" ht="15">
      <c r="GR942" s="39"/>
    </row>
    <row r="943" ht="15">
      <c r="GR943" s="39"/>
    </row>
    <row r="944" ht="15">
      <c r="GR944" s="39"/>
    </row>
    <row r="945" ht="15">
      <c r="GR945" s="39"/>
    </row>
    <row r="946" ht="15">
      <c r="GR946" s="39"/>
    </row>
    <row r="947" ht="15">
      <c r="GR947" s="39"/>
    </row>
    <row r="948" ht="15">
      <c r="GR948" s="39"/>
    </row>
    <row r="949" ht="15">
      <c r="GR949" s="39"/>
    </row>
    <row r="950" ht="15">
      <c r="GR950" s="39"/>
    </row>
    <row r="951" ht="15">
      <c r="GR951" s="39"/>
    </row>
    <row r="952" ht="15">
      <c r="GR952" s="39"/>
    </row>
    <row r="953" ht="15">
      <c r="GR953" s="39"/>
    </row>
    <row r="954" ht="15">
      <c r="GR954" s="39"/>
    </row>
    <row r="955" ht="15">
      <c r="GR955" s="39"/>
    </row>
    <row r="956" ht="15">
      <c r="GR956" s="39"/>
    </row>
    <row r="957" ht="15">
      <c r="GR957" s="39"/>
    </row>
    <row r="958" ht="15">
      <c r="GR958" s="39"/>
    </row>
    <row r="959" ht="15">
      <c r="GR959" s="39"/>
    </row>
    <row r="960" ht="15">
      <c r="GR960" s="39"/>
    </row>
    <row r="961" ht="15">
      <c r="GR961" s="39"/>
    </row>
    <row r="962" ht="15">
      <c r="GR962" s="39"/>
    </row>
    <row r="963" ht="15">
      <c r="GR963" s="39"/>
    </row>
    <row r="964" ht="15">
      <c r="GR964" s="39"/>
    </row>
    <row r="965" ht="15">
      <c r="GR965" s="39"/>
    </row>
    <row r="966" ht="15">
      <c r="GR966" s="39"/>
    </row>
    <row r="967" ht="15">
      <c r="GR967" s="39"/>
    </row>
    <row r="968" ht="15">
      <c r="GR968" s="39"/>
    </row>
    <row r="969" ht="15">
      <c r="GR969" s="39"/>
    </row>
    <row r="970" ht="15">
      <c r="GR970" s="39"/>
    </row>
    <row r="971" ht="15">
      <c r="GR971" s="39"/>
    </row>
    <row r="972" ht="15">
      <c r="GR972" s="39"/>
    </row>
    <row r="973" ht="15">
      <c r="GR973" s="39"/>
    </row>
    <row r="974" ht="15">
      <c r="GR974" s="39"/>
    </row>
    <row r="975" ht="15">
      <c r="GR975" s="39"/>
    </row>
    <row r="976" ht="15">
      <c r="GR976" s="39"/>
    </row>
    <row r="977" ht="15">
      <c r="GR977" s="39"/>
    </row>
    <row r="978" ht="15">
      <c r="GR978" s="39"/>
    </row>
    <row r="979" ht="15">
      <c r="GR979" s="39"/>
    </row>
    <row r="980" ht="15">
      <c r="GR980" s="39"/>
    </row>
    <row r="981" ht="15">
      <c r="GR981" s="39"/>
    </row>
    <row r="982" ht="15">
      <c r="GR982" s="39"/>
    </row>
    <row r="983" ht="15">
      <c r="GR983" s="39"/>
    </row>
    <row r="984" ht="15">
      <c r="GR984" s="39"/>
    </row>
    <row r="985" ht="15">
      <c r="GR985" s="39"/>
    </row>
    <row r="986" ht="15">
      <c r="GR986" s="39"/>
    </row>
    <row r="987" ht="15">
      <c r="GR987" s="39"/>
    </row>
    <row r="988" ht="15">
      <c r="GR988" s="39"/>
    </row>
    <row r="989" ht="15">
      <c r="GR989" s="39"/>
    </row>
    <row r="990" ht="15">
      <c r="GR990" s="39"/>
    </row>
    <row r="991" ht="15">
      <c r="GR991" s="39"/>
    </row>
    <row r="992" ht="15">
      <c r="GR992" s="39"/>
    </row>
    <row r="993" ht="15">
      <c r="GR993" s="39"/>
    </row>
    <row r="994" ht="15">
      <c r="GR994" s="39"/>
    </row>
    <row r="995" ht="15">
      <c r="GR995" s="39"/>
    </row>
    <row r="996" ht="15">
      <c r="GR996" s="39"/>
    </row>
    <row r="997" ht="15">
      <c r="GR997" s="39"/>
    </row>
    <row r="998" ht="15">
      <c r="GR998" s="39"/>
    </row>
    <row r="999" ht="15">
      <c r="GR999" s="39"/>
    </row>
    <row r="1000" ht="15">
      <c r="GR1000" s="39"/>
    </row>
    <row r="1001" ht="15">
      <c r="GR1001" s="39"/>
    </row>
    <row r="1002" ht="15">
      <c r="GR1002" s="39"/>
    </row>
    <row r="1003" ht="15">
      <c r="GR1003" s="39"/>
    </row>
    <row r="1004" ht="15">
      <c r="GR1004" s="39"/>
    </row>
    <row r="1005" ht="15">
      <c r="GR1005" s="39"/>
    </row>
    <row r="1006" ht="15">
      <c r="GR1006" s="39"/>
    </row>
    <row r="1007" ht="15">
      <c r="GR1007" s="39"/>
    </row>
    <row r="1008" ht="15">
      <c r="GR1008" s="39"/>
    </row>
    <row r="1009" ht="15">
      <c r="GR1009" s="39"/>
    </row>
    <row r="1010" ht="15">
      <c r="GR1010" s="39"/>
    </row>
    <row r="1011" ht="15">
      <c r="GR1011" s="39"/>
    </row>
    <row r="1012" ht="15">
      <c r="GR1012" s="39"/>
    </row>
    <row r="1013" ht="15">
      <c r="GR1013" s="39"/>
    </row>
    <row r="1014" ht="15">
      <c r="GR1014" s="39"/>
    </row>
    <row r="1015" ht="15">
      <c r="GR1015" s="39"/>
    </row>
    <row r="1016" ht="15">
      <c r="GR1016" s="39"/>
    </row>
    <row r="1017" ht="15">
      <c r="GR1017" s="39"/>
    </row>
    <row r="1018" ht="15">
      <c r="GR1018" s="39"/>
    </row>
    <row r="1019" ht="15">
      <c r="GR1019" s="39"/>
    </row>
    <row r="1020" ht="15">
      <c r="GR1020" s="39"/>
    </row>
    <row r="1021" ht="15">
      <c r="GR1021" s="39"/>
    </row>
    <row r="1022" ht="15">
      <c r="GR1022" s="39"/>
    </row>
    <row r="1023" ht="15">
      <c r="GR1023" s="39"/>
    </row>
    <row r="1024" ht="15">
      <c r="GR1024" s="39"/>
    </row>
    <row r="1025" ht="15">
      <c r="GR1025" s="39"/>
    </row>
    <row r="1026" ht="15">
      <c r="GR1026" s="39"/>
    </row>
    <row r="1027" ht="15">
      <c r="GR1027" s="39"/>
    </row>
    <row r="1028" ht="15">
      <c r="GR1028" s="39"/>
    </row>
    <row r="1029" ht="15">
      <c r="GR1029" s="39"/>
    </row>
    <row r="1030" ht="15">
      <c r="GR1030" s="39"/>
    </row>
    <row r="1031" ht="15">
      <c r="GR1031" s="39"/>
    </row>
    <row r="1032" ht="15">
      <c r="GR1032" s="39"/>
    </row>
    <row r="1033" ht="15">
      <c r="GR1033" s="39"/>
    </row>
    <row r="1034" ht="15">
      <c r="GR1034" s="39"/>
    </row>
    <row r="1035" ht="15">
      <c r="GR1035" s="39"/>
    </row>
    <row r="1036" ht="15">
      <c r="GR1036" s="39"/>
    </row>
    <row r="1037" ht="15">
      <c r="GR1037" s="39"/>
    </row>
    <row r="1038" ht="15">
      <c r="GR1038" s="39"/>
    </row>
    <row r="1039" ht="15">
      <c r="GR1039" s="39"/>
    </row>
    <row r="1040" ht="15">
      <c r="GR1040" s="39"/>
    </row>
    <row r="1041" ht="15">
      <c r="GR1041" s="39"/>
    </row>
    <row r="1042" ht="15">
      <c r="GR1042" s="39"/>
    </row>
    <row r="1043" ht="15">
      <c r="GR1043" s="39"/>
    </row>
    <row r="1044" ht="15">
      <c r="GR1044" s="39"/>
    </row>
    <row r="1045" ht="15">
      <c r="GR1045" s="39"/>
    </row>
    <row r="1046" ht="15">
      <c r="GR1046" s="39"/>
    </row>
    <row r="1047" ht="15">
      <c r="GR1047" s="39"/>
    </row>
    <row r="1048" ht="15">
      <c r="GR1048" s="39"/>
    </row>
    <row r="1049" ht="15">
      <c r="GR1049" s="39"/>
    </row>
    <row r="1050" ht="15">
      <c r="GR1050" s="39"/>
    </row>
    <row r="1051" ht="15">
      <c r="GR1051" s="39"/>
    </row>
    <row r="1052" ht="15">
      <c r="GR1052" s="39"/>
    </row>
    <row r="1053" ht="15">
      <c r="GR1053" s="39"/>
    </row>
    <row r="1054" ht="15">
      <c r="GR1054" s="39"/>
    </row>
    <row r="1055" ht="15">
      <c r="GR1055" s="39"/>
    </row>
    <row r="1056" ht="15">
      <c r="GR1056" s="39"/>
    </row>
    <row r="1057" ht="15">
      <c r="GR1057" s="39"/>
    </row>
    <row r="1058" ht="15">
      <c r="GR1058" s="39"/>
    </row>
    <row r="1059" ht="15">
      <c r="GR1059" s="39"/>
    </row>
    <row r="1060" ht="15">
      <c r="GR1060" s="39"/>
    </row>
    <row r="1061" ht="15">
      <c r="GR1061" s="39"/>
    </row>
    <row r="1062" ht="15">
      <c r="GR1062" s="39"/>
    </row>
    <row r="1063" ht="15">
      <c r="GR1063" s="39"/>
    </row>
    <row r="1064" ht="15">
      <c r="GR1064" s="39"/>
    </row>
    <row r="1065" ht="15">
      <c r="GR1065" s="39"/>
    </row>
    <row r="1066" ht="15">
      <c r="GR1066" s="39"/>
    </row>
    <row r="1067" ht="15">
      <c r="GR1067" s="39"/>
    </row>
    <row r="1068" ht="15">
      <c r="GR1068" s="39"/>
    </row>
    <row r="1069" ht="15">
      <c r="GR1069" s="39"/>
    </row>
    <row r="1070" ht="15">
      <c r="GR1070" s="39"/>
    </row>
    <row r="1071" ht="15">
      <c r="GR1071" s="39"/>
    </row>
    <row r="1072" ht="15">
      <c r="GR1072" s="39"/>
    </row>
    <row r="1073" ht="15">
      <c r="GR1073" s="39"/>
    </row>
    <row r="1074" ht="15">
      <c r="GR1074" s="39"/>
    </row>
    <row r="1075" ht="15">
      <c r="GR1075" s="39"/>
    </row>
    <row r="1076" ht="15">
      <c r="GR1076" s="39"/>
    </row>
    <row r="1077" ht="15">
      <c r="GR1077" s="39"/>
    </row>
    <row r="1078" ht="15">
      <c r="GR1078" s="39"/>
    </row>
    <row r="1079" ht="15">
      <c r="GR1079" s="39"/>
    </row>
    <row r="1080" ht="15">
      <c r="GR1080" s="39"/>
    </row>
    <row r="1081" ht="15">
      <c r="GR1081" s="39"/>
    </row>
    <row r="1082" ht="15">
      <c r="GR1082" s="39"/>
    </row>
    <row r="1083" ht="15">
      <c r="GR1083" s="39"/>
    </row>
    <row r="1084" ht="15">
      <c r="GR1084" s="39"/>
    </row>
    <row r="1085" ht="15">
      <c r="GR1085" s="39"/>
    </row>
    <row r="1086" ht="15">
      <c r="GR1086" s="39"/>
    </row>
    <row r="1087" ht="15">
      <c r="GR1087" s="39"/>
    </row>
    <row r="1088" ht="15">
      <c r="GR1088" s="39"/>
    </row>
    <row r="1089" ht="15">
      <c r="GR1089" s="39"/>
    </row>
    <row r="1090" ht="15">
      <c r="GR1090" s="39"/>
    </row>
    <row r="1091" ht="15">
      <c r="GR1091" s="39"/>
    </row>
    <row r="1092" ht="15">
      <c r="GR1092" s="39"/>
    </row>
    <row r="1093" ht="15">
      <c r="GR1093" s="39"/>
    </row>
    <row r="1094" ht="15">
      <c r="GR1094" s="39"/>
    </row>
    <row r="1095" ht="15">
      <c r="GR1095" s="39"/>
    </row>
    <row r="1096" ht="15">
      <c r="GR1096" s="39"/>
    </row>
    <row r="1097" ht="15">
      <c r="GR1097" s="39"/>
    </row>
    <row r="1098" ht="15">
      <c r="GR1098" s="39"/>
    </row>
    <row r="1099" ht="15">
      <c r="GR1099" s="39"/>
    </row>
    <row r="1100" ht="15">
      <c r="GR1100" s="39"/>
    </row>
    <row r="1101" ht="15">
      <c r="GR1101" s="39"/>
    </row>
    <row r="1102" ht="15">
      <c r="GR1102" s="39"/>
    </row>
    <row r="1103" ht="15">
      <c r="GR1103" s="39"/>
    </row>
    <row r="1104" ht="15">
      <c r="GR1104" s="39"/>
    </row>
    <row r="1105" ht="15">
      <c r="GR1105" s="39"/>
    </row>
    <row r="1106" ht="15">
      <c r="GR1106" s="39"/>
    </row>
    <row r="1107" ht="15">
      <c r="GR1107" s="39"/>
    </row>
    <row r="1108" ht="15">
      <c r="GR1108" s="39"/>
    </row>
    <row r="1109" ht="15">
      <c r="GR1109" s="39"/>
    </row>
    <row r="1110" ht="15">
      <c r="GR1110" s="39"/>
    </row>
    <row r="1111" ht="15">
      <c r="GR1111" s="39"/>
    </row>
    <row r="1112" ht="15">
      <c r="GR1112" s="39"/>
    </row>
    <row r="1113" ht="15">
      <c r="GR1113" s="39"/>
    </row>
    <row r="1114" ht="15">
      <c r="GR1114" s="39"/>
    </row>
    <row r="1115" ht="15">
      <c r="GR1115" s="39"/>
    </row>
    <row r="1116" ht="15">
      <c r="GR1116" s="39"/>
    </row>
    <row r="1117" ht="15">
      <c r="GR1117" s="39"/>
    </row>
    <row r="1118" ht="15">
      <c r="GR1118" s="39"/>
    </row>
    <row r="1119" ht="15">
      <c r="GR1119" s="39"/>
    </row>
    <row r="1120" ht="15">
      <c r="GR1120" s="39"/>
    </row>
    <row r="1121" ht="15">
      <c r="GR1121" s="39"/>
    </row>
    <row r="1122" ht="15">
      <c r="GR1122" s="39"/>
    </row>
    <row r="1123" ht="15">
      <c r="GR1123" s="39"/>
    </row>
    <row r="1124" ht="15">
      <c r="GR1124" s="39"/>
    </row>
    <row r="1125" ht="15">
      <c r="GR1125" s="39"/>
    </row>
    <row r="1126" ht="15">
      <c r="GR1126" s="39"/>
    </row>
    <row r="1127" ht="15">
      <c r="GR1127" s="39"/>
    </row>
    <row r="1128" ht="15">
      <c r="GR1128" s="39"/>
    </row>
    <row r="1129" ht="15">
      <c r="GR1129" s="39"/>
    </row>
    <row r="1130" ht="15">
      <c r="GR1130" s="39"/>
    </row>
    <row r="1131" ht="15">
      <c r="GR1131" s="39"/>
    </row>
    <row r="1132" ht="15">
      <c r="GR1132" s="39"/>
    </row>
    <row r="1133" ht="15">
      <c r="GR1133" s="39"/>
    </row>
    <row r="1134" ht="15">
      <c r="GR1134" s="39"/>
    </row>
    <row r="1135" ht="15">
      <c r="GR1135" s="39"/>
    </row>
    <row r="1136" ht="15">
      <c r="GR1136" s="39"/>
    </row>
    <row r="1137" ht="15">
      <c r="GR1137" s="39"/>
    </row>
    <row r="1138" ht="15">
      <c r="GR1138" s="39"/>
    </row>
    <row r="1139" ht="15">
      <c r="GR1139" s="39"/>
    </row>
    <row r="1140" ht="15">
      <c r="GR1140" s="39"/>
    </row>
    <row r="1141" ht="15">
      <c r="GR1141" s="39"/>
    </row>
    <row r="1142" ht="15">
      <c r="GR1142" s="39"/>
    </row>
    <row r="1143" ht="15">
      <c r="GR1143" s="39"/>
    </row>
    <row r="1144" ht="15">
      <c r="GR1144" s="39"/>
    </row>
    <row r="1145" ht="15">
      <c r="GR1145" s="39"/>
    </row>
    <row r="1146" ht="15">
      <c r="GR1146" s="39"/>
    </row>
    <row r="1147" ht="15">
      <c r="GR1147" s="39"/>
    </row>
    <row r="1148" ht="15">
      <c r="GR1148" s="39"/>
    </row>
    <row r="1149" ht="15">
      <c r="GR1149" s="39"/>
    </row>
    <row r="1150" ht="15">
      <c r="GR1150" s="39"/>
    </row>
    <row r="1151" ht="15">
      <c r="GR1151" s="39"/>
    </row>
    <row r="1152" ht="15">
      <c r="GR1152" s="39"/>
    </row>
    <row r="1153" ht="15">
      <c r="GR1153" s="39"/>
    </row>
    <row r="1154" ht="15">
      <c r="GR1154" s="39"/>
    </row>
    <row r="1155" ht="15">
      <c r="GR1155" s="39"/>
    </row>
    <row r="1156" ht="15">
      <c r="GR1156" s="39"/>
    </row>
    <row r="1157" ht="15">
      <c r="GR1157" s="39"/>
    </row>
    <row r="1158" ht="15">
      <c r="GR1158" s="39"/>
    </row>
    <row r="1159" ht="15">
      <c r="GR1159" s="39"/>
    </row>
    <row r="1160" ht="15">
      <c r="GR1160" s="39"/>
    </row>
    <row r="1161" ht="15">
      <c r="GR1161" s="39"/>
    </row>
    <row r="1162" ht="15">
      <c r="GR1162" s="39"/>
    </row>
    <row r="1163" ht="15">
      <c r="GR1163" s="39"/>
    </row>
    <row r="1164" ht="15">
      <c r="GR1164" s="39"/>
    </row>
    <row r="1165" ht="15">
      <c r="GR1165" s="39"/>
    </row>
    <row r="1166" ht="15">
      <c r="GR1166" s="39"/>
    </row>
    <row r="1167" ht="15">
      <c r="GR1167" s="39"/>
    </row>
    <row r="1168" ht="15">
      <c r="GR1168" s="39"/>
    </row>
    <row r="1169" ht="15">
      <c r="GR1169" s="39"/>
    </row>
    <row r="1170" ht="15">
      <c r="GR1170" s="39"/>
    </row>
    <row r="1171" ht="15">
      <c r="GR1171" s="39"/>
    </row>
    <row r="1172" ht="15">
      <c r="GR1172" s="39"/>
    </row>
    <row r="1173" ht="15">
      <c r="GR1173" s="39"/>
    </row>
    <row r="1174" ht="15">
      <c r="GR1174" s="39"/>
    </row>
    <row r="1175" ht="15">
      <c r="GR1175" s="39"/>
    </row>
    <row r="1176" ht="15">
      <c r="GR1176" s="39"/>
    </row>
    <row r="1177" ht="15">
      <c r="GR1177" s="39"/>
    </row>
    <row r="1178" ht="15">
      <c r="GR1178" s="39"/>
    </row>
    <row r="1179" ht="15">
      <c r="GR1179" s="39"/>
    </row>
    <row r="1180" ht="15">
      <c r="GR1180" s="39"/>
    </row>
    <row r="1181" ht="15">
      <c r="GR1181" s="39"/>
    </row>
    <row r="1182" ht="15">
      <c r="GR1182" s="39"/>
    </row>
    <row r="1183" ht="15">
      <c r="GR1183" s="39"/>
    </row>
    <row r="1184" ht="15">
      <c r="GR1184" s="39"/>
    </row>
    <row r="1185" ht="15">
      <c r="GR1185" s="39"/>
    </row>
    <row r="1186" ht="15">
      <c r="GR1186" s="39"/>
    </row>
    <row r="1187" ht="15">
      <c r="GR1187" s="39"/>
    </row>
    <row r="1188" ht="15">
      <c r="GR1188" s="39"/>
    </row>
    <row r="1189" ht="15">
      <c r="GR1189" s="39"/>
    </row>
    <row r="1190" ht="15">
      <c r="GR1190" s="39"/>
    </row>
    <row r="1191" ht="15">
      <c r="GR1191" s="39"/>
    </row>
    <row r="1192" ht="15">
      <c r="GR1192" s="39"/>
    </row>
    <row r="1193" ht="15">
      <c r="GR1193" s="39"/>
    </row>
    <row r="1194" ht="15">
      <c r="GR1194" s="39"/>
    </row>
    <row r="1195" ht="15">
      <c r="GR1195" s="39"/>
    </row>
    <row r="1196" ht="15">
      <c r="GR1196" s="39"/>
    </row>
    <row r="1197" ht="15">
      <c r="GR1197" s="39"/>
    </row>
    <row r="1198" ht="15">
      <c r="GR1198" s="39"/>
    </row>
    <row r="1199" ht="15">
      <c r="GR1199" s="39"/>
    </row>
    <row r="1200" ht="15">
      <c r="GR1200" s="39"/>
    </row>
    <row r="1201" ht="15">
      <c r="GR1201" s="39"/>
    </row>
    <row r="1202" ht="15">
      <c r="GR1202" s="39"/>
    </row>
    <row r="1203" ht="15">
      <c r="GR1203" s="39"/>
    </row>
    <row r="1204" ht="15">
      <c r="GR1204" s="39"/>
    </row>
    <row r="1205" ht="15">
      <c r="GR1205" s="39"/>
    </row>
    <row r="1206" ht="15">
      <c r="GR1206" s="39"/>
    </row>
    <row r="1207" ht="15">
      <c r="GR1207" s="39"/>
    </row>
    <row r="1208" ht="15">
      <c r="GR1208" s="39"/>
    </row>
    <row r="1209" ht="15">
      <c r="GR1209" s="39"/>
    </row>
    <row r="1210" ht="15">
      <c r="GR1210" s="39"/>
    </row>
    <row r="1211" ht="15">
      <c r="GR1211" s="39"/>
    </row>
    <row r="1212" ht="15">
      <c r="GR1212" s="39"/>
    </row>
    <row r="1213" ht="15">
      <c r="GR1213" s="39"/>
    </row>
    <row r="1214" ht="15">
      <c r="GR1214" s="39"/>
    </row>
    <row r="1215" ht="15">
      <c r="GR1215" s="39"/>
    </row>
    <row r="1216" ht="15">
      <c r="GR1216" s="39"/>
    </row>
    <row r="1217" ht="15">
      <c r="GR1217" s="39"/>
    </row>
    <row r="1218" ht="15">
      <c r="GR1218" s="39"/>
    </row>
    <row r="1219" ht="15">
      <c r="GR1219" s="39"/>
    </row>
    <row r="1220" ht="15">
      <c r="GR1220" s="39"/>
    </row>
    <row r="1221" ht="15">
      <c r="GR1221" s="39"/>
    </row>
    <row r="1222" ht="15">
      <c r="GR1222" s="39"/>
    </row>
    <row r="1223" ht="15">
      <c r="GR1223" s="39"/>
    </row>
    <row r="1224" ht="15">
      <c r="GR1224" s="39"/>
    </row>
    <row r="1225" ht="15">
      <c r="GR1225" s="39"/>
    </row>
    <row r="1226" ht="15">
      <c r="GR1226" s="39"/>
    </row>
    <row r="1227" ht="15">
      <c r="GR1227" s="39"/>
    </row>
    <row r="1228" ht="15">
      <c r="GR1228" s="39"/>
    </row>
    <row r="1229" ht="15">
      <c r="GR1229" s="39"/>
    </row>
    <row r="1230" ht="15">
      <c r="GR1230" s="39"/>
    </row>
    <row r="1231" ht="15">
      <c r="GR1231" s="39"/>
    </row>
    <row r="1232" ht="15">
      <c r="GR1232" s="39"/>
    </row>
    <row r="1233" ht="15">
      <c r="GR1233" s="39"/>
    </row>
    <row r="1234" ht="15">
      <c r="GR1234" s="39"/>
    </row>
    <row r="1235" ht="15">
      <c r="GR1235" s="39"/>
    </row>
    <row r="1236" ht="15">
      <c r="GR1236" s="39"/>
    </row>
    <row r="1237" ht="15">
      <c r="GR1237" s="39"/>
    </row>
    <row r="1238" ht="15">
      <c r="GR1238" s="39"/>
    </row>
    <row r="1239" ht="15">
      <c r="GR1239" s="39"/>
    </row>
    <row r="1240" ht="15">
      <c r="GR1240" s="39"/>
    </row>
    <row r="1241" ht="15">
      <c r="GR1241" s="39"/>
    </row>
    <row r="1242" ht="15">
      <c r="GR1242" s="39"/>
    </row>
    <row r="1243" ht="15">
      <c r="GR1243" s="39"/>
    </row>
    <row r="1244" ht="15">
      <c r="GR1244" s="39"/>
    </row>
    <row r="1245" ht="15">
      <c r="GR1245" s="39"/>
    </row>
    <row r="1246" ht="15">
      <c r="GR1246" s="39"/>
    </row>
    <row r="1247" ht="15">
      <c r="GR1247" s="39"/>
    </row>
    <row r="1248" ht="15">
      <c r="GR1248" s="39"/>
    </row>
    <row r="1249" ht="15">
      <c r="GR1249" s="39"/>
    </row>
    <row r="1250" ht="15">
      <c r="GR1250" s="39"/>
    </row>
    <row r="1251" ht="15">
      <c r="GR1251" s="39"/>
    </row>
    <row r="1252" ht="15">
      <c r="GR1252" s="39"/>
    </row>
    <row r="1253" ht="15">
      <c r="GR1253" s="39"/>
    </row>
    <row r="1254" ht="15">
      <c r="GR1254" s="39"/>
    </row>
    <row r="1255" ht="15">
      <c r="GR1255" s="39"/>
    </row>
    <row r="1256" ht="15">
      <c r="GR1256" s="39"/>
    </row>
    <row r="1257" ht="15">
      <c r="GR1257" s="39"/>
    </row>
    <row r="1258" ht="15">
      <c r="GR1258" s="39"/>
    </row>
    <row r="1259" ht="15">
      <c r="GR1259" s="39"/>
    </row>
    <row r="1260" ht="15">
      <c r="GR1260" s="39"/>
    </row>
    <row r="1261" ht="15">
      <c r="GR1261" s="39"/>
    </row>
    <row r="1262" ht="15">
      <c r="GR1262" s="39"/>
    </row>
    <row r="1263" ht="15">
      <c r="GR1263" s="39"/>
    </row>
    <row r="1264" ht="15">
      <c r="GR1264" s="39"/>
    </row>
    <row r="1265" ht="15">
      <c r="GR1265" s="39"/>
    </row>
    <row r="1266" ht="15">
      <c r="GR1266" s="39"/>
    </row>
    <row r="1267" ht="15">
      <c r="GR1267" s="39"/>
    </row>
    <row r="1268" ht="15">
      <c r="GR1268" s="39"/>
    </row>
    <row r="1269" ht="15">
      <c r="GR1269" s="39"/>
    </row>
    <row r="1270" ht="15">
      <c r="GR1270" s="39"/>
    </row>
    <row r="1271" ht="15">
      <c r="GR1271" s="39"/>
    </row>
    <row r="1272" ht="15">
      <c r="GR1272" s="39"/>
    </row>
    <row r="1273" ht="15">
      <c r="GR1273" s="39"/>
    </row>
    <row r="1274" ht="15">
      <c r="GR1274" s="39"/>
    </row>
    <row r="1275" ht="15">
      <c r="GR1275" s="39"/>
    </row>
    <row r="1276" ht="15">
      <c r="GR1276" s="39"/>
    </row>
    <row r="1277" ht="15">
      <c r="GR1277" s="39"/>
    </row>
    <row r="1278" ht="15">
      <c r="GR1278" s="39"/>
    </row>
    <row r="1279" ht="15">
      <c r="GR1279" s="39"/>
    </row>
    <row r="1280" ht="15">
      <c r="GR1280" s="39"/>
    </row>
    <row r="1281" ht="15">
      <c r="GR1281" s="39"/>
    </row>
    <row r="1282" ht="15">
      <c r="GR1282" s="39"/>
    </row>
    <row r="1283" ht="15">
      <c r="GR1283" s="39"/>
    </row>
    <row r="1284" ht="15">
      <c r="GR1284" s="39"/>
    </row>
    <row r="1285" ht="15">
      <c r="GR1285" s="39"/>
    </row>
    <row r="1286" ht="15">
      <c r="GR1286" s="39"/>
    </row>
    <row r="1287" ht="15">
      <c r="GR1287" s="39"/>
    </row>
    <row r="1288" ht="15">
      <c r="GR1288" s="39"/>
    </row>
    <row r="1289" ht="15">
      <c r="GR1289" s="39"/>
    </row>
    <row r="1290" ht="15">
      <c r="GR1290" s="39"/>
    </row>
    <row r="1291" ht="15">
      <c r="GR1291" s="39"/>
    </row>
    <row r="1292" ht="15">
      <c r="GR1292" s="39"/>
    </row>
    <row r="1293" ht="15">
      <c r="GR1293" s="39"/>
    </row>
    <row r="1294" ht="15">
      <c r="GR1294" s="39"/>
    </row>
    <row r="1295" ht="15">
      <c r="GR1295" s="39"/>
    </row>
    <row r="1296" ht="15">
      <c r="GR1296" s="39"/>
    </row>
    <row r="1297" ht="15">
      <c r="GR1297" s="39"/>
    </row>
    <row r="1298" ht="15">
      <c r="GR1298" s="39"/>
    </row>
    <row r="1299" ht="15">
      <c r="GR1299" s="39"/>
    </row>
    <row r="1300" ht="15">
      <c r="GR1300" s="39"/>
    </row>
    <row r="1301" ht="15">
      <c r="GR1301" s="39"/>
    </row>
    <row r="1302" ht="15">
      <c r="GR1302" s="39"/>
    </row>
    <row r="1303" ht="15">
      <c r="GR1303" s="39"/>
    </row>
    <row r="1304" ht="15">
      <c r="GR1304" s="39"/>
    </row>
    <row r="1305" ht="15">
      <c r="GR1305" s="39"/>
    </row>
    <row r="1306" ht="15">
      <c r="GR1306" s="39"/>
    </row>
    <row r="1307" ht="15">
      <c r="GR1307" s="39"/>
    </row>
    <row r="1308" ht="15">
      <c r="GR1308" s="39"/>
    </row>
    <row r="1309" ht="15">
      <c r="GR1309" s="39"/>
    </row>
    <row r="1310" ht="15">
      <c r="GR1310" s="39"/>
    </row>
    <row r="1311" ht="15">
      <c r="GR1311" s="39"/>
    </row>
    <row r="1312" ht="15">
      <c r="GR1312" s="39"/>
    </row>
    <row r="1313" ht="15">
      <c r="GR1313" s="39"/>
    </row>
    <row r="1314" ht="15">
      <c r="GR1314" s="39"/>
    </row>
    <row r="1315" ht="15">
      <c r="GR1315" s="39"/>
    </row>
    <row r="1316" ht="15">
      <c r="GR1316" s="39"/>
    </row>
    <row r="1317" ht="15">
      <c r="GR1317" s="39"/>
    </row>
    <row r="1318" ht="15">
      <c r="GR1318" s="39"/>
    </row>
    <row r="1319" ht="15">
      <c r="GR1319" s="39"/>
    </row>
    <row r="1320" ht="15">
      <c r="GR1320" s="39"/>
    </row>
    <row r="1321" ht="15">
      <c r="GR1321" s="39"/>
    </row>
    <row r="1322" ht="15">
      <c r="GR1322" s="39"/>
    </row>
    <row r="1323" ht="15">
      <c r="GR1323" s="39"/>
    </row>
    <row r="1324" ht="15">
      <c r="GR1324" s="39"/>
    </row>
    <row r="1325" ht="15">
      <c r="GR1325" s="39"/>
    </row>
    <row r="1326" ht="15">
      <c r="GR1326" s="39"/>
    </row>
    <row r="1327" ht="15">
      <c r="GR1327" s="39"/>
    </row>
    <row r="1328" ht="15">
      <c r="GR1328" s="39"/>
    </row>
    <row r="1329" ht="15">
      <c r="GR1329" s="39"/>
    </row>
    <row r="1330" ht="15">
      <c r="GR1330" s="39"/>
    </row>
    <row r="1331" ht="15">
      <c r="GR1331" s="39"/>
    </row>
    <row r="1332" ht="15">
      <c r="GR1332" s="39"/>
    </row>
    <row r="1333" ht="15">
      <c r="GR1333" s="39"/>
    </row>
    <row r="1334" ht="15">
      <c r="GR1334" s="39"/>
    </row>
    <row r="1335" ht="15">
      <c r="GR1335" s="39"/>
    </row>
    <row r="1336" ht="15">
      <c r="GR1336" s="39"/>
    </row>
    <row r="1337" ht="15">
      <c r="GR1337" s="39"/>
    </row>
    <row r="1338" ht="15">
      <c r="GR1338" s="39"/>
    </row>
    <row r="1339" ht="15">
      <c r="GR1339" s="39"/>
    </row>
    <row r="1340" ht="15">
      <c r="GR1340" s="39"/>
    </row>
    <row r="1341" ht="15">
      <c r="GR1341" s="39"/>
    </row>
    <row r="1342" ht="15">
      <c r="GR1342" s="39"/>
    </row>
    <row r="1343" ht="15">
      <c r="GR1343" s="39"/>
    </row>
    <row r="1344" ht="15">
      <c r="GR1344" s="39"/>
    </row>
    <row r="1345" ht="15">
      <c r="GR1345" s="39"/>
    </row>
    <row r="1346" ht="15">
      <c r="GR1346" s="39"/>
    </row>
    <row r="1347" ht="15">
      <c r="GR1347" s="39"/>
    </row>
    <row r="1348" ht="15">
      <c r="GR1348" s="39"/>
    </row>
    <row r="1349" ht="15">
      <c r="GR1349" s="39"/>
    </row>
    <row r="1350" ht="15">
      <c r="GR1350" s="39"/>
    </row>
    <row r="1351" ht="15">
      <c r="GR1351" s="39"/>
    </row>
    <row r="1352" ht="15">
      <c r="GR1352" s="39"/>
    </row>
    <row r="1353" ht="15">
      <c r="GR1353" s="39"/>
    </row>
    <row r="1354" ht="15">
      <c r="GR1354" s="39"/>
    </row>
    <row r="1355" ht="15">
      <c r="GR1355" s="39"/>
    </row>
    <row r="1356" ht="15">
      <c r="GR1356" s="39"/>
    </row>
    <row r="1357" ht="15">
      <c r="GR1357" s="39"/>
    </row>
    <row r="1358" ht="15">
      <c r="GR1358" s="39"/>
    </row>
    <row r="1359" ht="15">
      <c r="GR1359" s="39"/>
    </row>
    <row r="1360" ht="15">
      <c r="GR1360" s="39"/>
    </row>
    <row r="1361" ht="15">
      <c r="GR1361" s="39"/>
    </row>
    <row r="1362" ht="15">
      <c r="GR1362" s="39"/>
    </row>
    <row r="1363" ht="15">
      <c r="GR1363" s="39"/>
    </row>
    <row r="1364" ht="15">
      <c r="GR1364" s="39"/>
    </row>
    <row r="1365" ht="15">
      <c r="GR1365" s="39"/>
    </row>
    <row r="1366" ht="15">
      <c r="GR1366" s="39"/>
    </row>
    <row r="1367" ht="15">
      <c r="GR1367" s="39"/>
    </row>
    <row r="1368" ht="15">
      <c r="GR1368" s="39"/>
    </row>
    <row r="1369" ht="15">
      <c r="GR1369" s="39"/>
    </row>
    <row r="1370" ht="15">
      <c r="GR1370" s="39"/>
    </row>
    <row r="1371" ht="15">
      <c r="GR1371" s="39"/>
    </row>
    <row r="1372" ht="15">
      <c r="GR1372" s="39"/>
    </row>
    <row r="1373" ht="15">
      <c r="GR1373" s="39"/>
    </row>
    <row r="1374" ht="15">
      <c r="GR1374" s="39"/>
    </row>
    <row r="1375" ht="15">
      <c r="GR1375" s="39"/>
    </row>
    <row r="1376" ht="15">
      <c r="GR1376" s="39"/>
    </row>
    <row r="1377" ht="15">
      <c r="GR1377" s="39"/>
    </row>
    <row r="1378" ht="15">
      <c r="GR1378" s="39"/>
    </row>
    <row r="1379" ht="15">
      <c r="GR1379" s="39"/>
    </row>
    <row r="1380" ht="15">
      <c r="GR1380" s="39"/>
    </row>
    <row r="1381" ht="15">
      <c r="GR1381" s="39"/>
    </row>
    <row r="1382" ht="15">
      <c r="GR1382" s="39"/>
    </row>
    <row r="1383" ht="15">
      <c r="GR1383" s="39"/>
    </row>
    <row r="1384" ht="15">
      <c r="GR1384" s="39"/>
    </row>
    <row r="1385" ht="15">
      <c r="GR1385" s="39"/>
    </row>
    <row r="1386" ht="15">
      <c r="GR1386" s="39"/>
    </row>
    <row r="1387" ht="15">
      <c r="GR1387" s="39"/>
    </row>
    <row r="1388" ht="15">
      <c r="GR1388" s="39"/>
    </row>
    <row r="1389" ht="15">
      <c r="GR1389" s="39"/>
    </row>
    <row r="1390" ht="15">
      <c r="GR1390" s="39"/>
    </row>
    <row r="1391" ht="15">
      <c r="GR1391" s="39"/>
    </row>
    <row r="1392" ht="15">
      <c r="GR1392" s="39"/>
    </row>
    <row r="1393" ht="15">
      <c r="GR1393" s="39"/>
    </row>
    <row r="1394" ht="15">
      <c r="GR1394" s="39"/>
    </row>
    <row r="1395" ht="15">
      <c r="GR1395" s="39"/>
    </row>
    <row r="1396" ht="15">
      <c r="GR1396" s="39"/>
    </row>
    <row r="1397" ht="15">
      <c r="GR1397" s="39"/>
    </row>
    <row r="1398" ht="15">
      <c r="GR1398" s="39"/>
    </row>
    <row r="1399" ht="15">
      <c r="GR1399" s="39"/>
    </row>
    <row r="1400" ht="15">
      <c r="GR1400" s="39"/>
    </row>
    <row r="1401" ht="15">
      <c r="GR1401" s="39"/>
    </row>
    <row r="1402" ht="15">
      <c r="GR1402" s="39"/>
    </row>
    <row r="1403" ht="15">
      <c r="GR1403" s="39"/>
    </row>
    <row r="1404" ht="15">
      <c r="GR1404" s="39"/>
    </row>
    <row r="1405" ht="15">
      <c r="GR1405" s="39"/>
    </row>
    <row r="1406" ht="15">
      <c r="GR1406" s="39"/>
    </row>
    <row r="1407" ht="15">
      <c r="GR1407" s="39"/>
    </row>
    <row r="1408" ht="15">
      <c r="GR1408" s="39"/>
    </row>
    <row r="1409" ht="15">
      <c r="GR1409" s="39"/>
    </row>
    <row r="1410" ht="15">
      <c r="GR1410" s="39"/>
    </row>
    <row r="1411" ht="15">
      <c r="GR1411" s="39"/>
    </row>
    <row r="1412" ht="15">
      <c r="GR1412" s="39"/>
    </row>
    <row r="1413" ht="15">
      <c r="GR1413" s="39"/>
    </row>
    <row r="1414" ht="15">
      <c r="GR1414" s="39"/>
    </row>
    <row r="1415" ht="15">
      <c r="GR1415" s="39"/>
    </row>
    <row r="1416" ht="15">
      <c r="GR1416" s="39"/>
    </row>
    <row r="1417" ht="15">
      <c r="GR1417" s="39"/>
    </row>
    <row r="1418" ht="15">
      <c r="GR1418" s="39"/>
    </row>
    <row r="1419" ht="15">
      <c r="GR1419" s="39"/>
    </row>
    <row r="1420" ht="15">
      <c r="GR1420" s="39"/>
    </row>
    <row r="1421" ht="15">
      <c r="GR1421" s="39"/>
    </row>
    <row r="1422" ht="15">
      <c r="GR1422" s="39"/>
    </row>
    <row r="1423" ht="15">
      <c r="GR1423" s="39"/>
    </row>
    <row r="1424" ht="15">
      <c r="GR1424" s="39"/>
    </row>
    <row r="1425" ht="15">
      <c r="GR1425" s="39"/>
    </row>
    <row r="1426" ht="15">
      <c r="GR1426" s="39"/>
    </row>
    <row r="1427" ht="15">
      <c r="GR1427" s="39"/>
    </row>
    <row r="1428" ht="15">
      <c r="GR1428" s="39"/>
    </row>
    <row r="1429" ht="15">
      <c r="GR1429" s="39"/>
    </row>
    <row r="1430" ht="15">
      <c r="GR1430" s="39"/>
    </row>
    <row r="1431" ht="15">
      <c r="GR1431" s="39"/>
    </row>
    <row r="1432" ht="15">
      <c r="GR1432" s="39"/>
    </row>
    <row r="1433" ht="15">
      <c r="GR1433" s="39"/>
    </row>
    <row r="1434" ht="15">
      <c r="GR1434" s="39"/>
    </row>
    <row r="1435" ht="15">
      <c r="GR1435" s="39"/>
    </row>
    <row r="1436" ht="15">
      <c r="GR1436" s="39"/>
    </row>
    <row r="1437" ht="15">
      <c r="GR1437" s="39"/>
    </row>
    <row r="1438" ht="15">
      <c r="GR1438" s="39"/>
    </row>
    <row r="1439" ht="15">
      <c r="GR1439" s="39"/>
    </row>
    <row r="1440" ht="15">
      <c r="GR1440" s="39"/>
    </row>
    <row r="1441" ht="15">
      <c r="GR1441" s="39"/>
    </row>
    <row r="1442" ht="15">
      <c r="GR1442" s="39"/>
    </row>
    <row r="1443" ht="15">
      <c r="GR1443" s="39"/>
    </row>
    <row r="1444" ht="15">
      <c r="GR1444" s="39"/>
    </row>
    <row r="1445" ht="15">
      <c r="GR1445" s="39"/>
    </row>
    <row r="1446" ht="15">
      <c r="GR1446" s="39"/>
    </row>
    <row r="1447" ht="15">
      <c r="GR1447" s="39"/>
    </row>
    <row r="1448" ht="15">
      <c r="GR1448" s="39"/>
    </row>
    <row r="1449" ht="15">
      <c r="GR1449" s="39"/>
    </row>
    <row r="1450" ht="15">
      <c r="GR1450" s="39"/>
    </row>
    <row r="1451" ht="15">
      <c r="GR1451" s="39"/>
    </row>
    <row r="1452" ht="15">
      <c r="GR1452" s="39"/>
    </row>
    <row r="1453" ht="15">
      <c r="GR1453" s="39"/>
    </row>
    <row r="1454" ht="15">
      <c r="GR1454" s="39"/>
    </row>
    <row r="1455" ht="15">
      <c r="GR1455" s="39"/>
    </row>
    <row r="1456" ht="15">
      <c r="GR1456" s="39"/>
    </row>
    <row r="1457" ht="15">
      <c r="GR1457" s="39"/>
    </row>
    <row r="1458" ht="15">
      <c r="GR1458" s="39"/>
    </row>
    <row r="1459" ht="15">
      <c r="GR1459" s="39"/>
    </row>
    <row r="1460" ht="15">
      <c r="GR1460" s="39"/>
    </row>
    <row r="1461" ht="15">
      <c r="GR1461" s="39"/>
    </row>
    <row r="1462" ht="15">
      <c r="GR1462" s="39"/>
    </row>
    <row r="1463" ht="15">
      <c r="GR1463" s="39"/>
    </row>
    <row r="1464" ht="15">
      <c r="GR1464" s="39"/>
    </row>
    <row r="1465" ht="15">
      <c r="GR1465" s="39"/>
    </row>
    <row r="1466" ht="15">
      <c r="GR1466" s="39"/>
    </row>
    <row r="1467" ht="15">
      <c r="GR1467" s="39"/>
    </row>
    <row r="1468" ht="15">
      <c r="GR1468" s="39"/>
    </row>
    <row r="1469" ht="15">
      <c r="GR1469" s="39"/>
    </row>
    <row r="1470" ht="15">
      <c r="GR1470" s="39"/>
    </row>
    <row r="1471" ht="15">
      <c r="GR1471" s="39"/>
    </row>
    <row r="1472" ht="15">
      <c r="GR1472" s="39"/>
    </row>
    <row r="1473" ht="15">
      <c r="GR1473" s="39"/>
    </row>
    <row r="1474" ht="15">
      <c r="GR1474" s="39"/>
    </row>
    <row r="1475" ht="15">
      <c r="GR1475" s="39"/>
    </row>
    <row r="1476" ht="15">
      <c r="GR1476" s="39"/>
    </row>
    <row r="1477" ht="15">
      <c r="GR1477" s="39"/>
    </row>
    <row r="1478" ht="15">
      <c r="GR1478" s="39"/>
    </row>
    <row r="1479" ht="15">
      <c r="GR1479" s="39"/>
    </row>
    <row r="1480" ht="15">
      <c r="GR1480" s="39"/>
    </row>
    <row r="1481" ht="15">
      <c r="GR1481" s="39"/>
    </row>
    <row r="1482" ht="15">
      <c r="GR1482" s="39"/>
    </row>
    <row r="1483" ht="15">
      <c r="GR1483" s="39"/>
    </row>
    <row r="1484" ht="15">
      <c r="GR1484" s="39"/>
    </row>
    <row r="1485" ht="15">
      <c r="GR1485" s="39"/>
    </row>
    <row r="1486" ht="15">
      <c r="GR1486" s="39"/>
    </row>
    <row r="1487" ht="15">
      <c r="GR1487" s="39"/>
    </row>
    <row r="1488" ht="15">
      <c r="GR1488" s="39"/>
    </row>
    <row r="1489" ht="15">
      <c r="GR1489" s="39"/>
    </row>
    <row r="1490" ht="15">
      <c r="GR1490" s="39"/>
    </row>
    <row r="1491" ht="15">
      <c r="GR1491" s="39"/>
    </row>
    <row r="1492" ht="15">
      <c r="GR1492" s="39"/>
    </row>
    <row r="1493" ht="15">
      <c r="GR1493" s="39"/>
    </row>
    <row r="1494" ht="15">
      <c r="GR1494" s="39"/>
    </row>
    <row r="1495" ht="15">
      <c r="GR1495" s="39"/>
    </row>
    <row r="1496" ht="15">
      <c r="GR1496" s="39"/>
    </row>
    <row r="1497" ht="15">
      <c r="GR1497" s="39"/>
    </row>
    <row r="1498" ht="15">
      <c r="GR1498" s="39"/>
    </row>
    <row r="1499" ht="15">
      <c r="GR1499" s="39"/>
    </row>
    <row r="1500" ht="15">
      <c r="GR1500" s="39"/>
    </row>
    <row r="1501" ht="15">
      <c r="GR1501" s="39"/>
    </row>
    <row r="1502" ht="15">
      <c r="GR1502" s="39"/>
    </row>
    <row r="1503" ht="15">
      <c r="GR1503" s="39"/>
    </row>
    <row r="1504" ht="15">
      <c r="GR1504" s="39"/>
    </row>
    <row r="1505" ht="15">
      <c r="GR1505" s="39"/>
    </row>
    <row r="1506" ht="15">
      <c r="GR1506" s="39"/>
    </row>
    <row r="1507" ht="15">
      <c r="GR1507" s="39"/>
    </row>
    <row r="1508" ht="15">
      <c r="GR1508" s="39"/>
    </row>
    <row r="1509" ht="15">
      <c r="GR1509" s="39"/>
    </row>
    <row r="1510" ht="15">
      <c r="GR1510" s="39"/>
    </row>
    <row r="1511" ht="15">
      <c r="GR1511" s="39"/>
    </row>
    <row r="1512" ht="15">
      <c r="GR1512" s="39"/>
    </row>
    <row r="1513" ht="15">
      <c r="GR1513" s="39"/>
    </row>
    <row r="1514" ht="15">
      <c r="GR1514" s="39"/>
    </row>
    <row r="1515" ht="15">
      <c r="GR1515" s="39"/>
    </row>
    <row r="1516" ht="15">
      <c r="GR1516" s="39"/>
    </row>
    <row r="1517" ht="15">
      <c r="GR1517" s="39"/>
    </row>
    <row r="1518" ht="15">
      <c r="GR1518" s="39"/>
    </row>
    <row r="1519" ht="15">
      <c r="GR1519" s="39"/>
    </row>
    <row r="1520" ht="15">
      <c r="GR1520" s="39"/>
    </row>
    <row r="1521" ht="15">
      <c r="GR1521" s="39"/>
    </row>
    <row r="1522" ht="15">
      <c r="GR1522" s="39"/>
    </row>
    <row r="1523" ht="15">
      <c r="GR1523" s="39"/>
    </row>
    <row r="1524" ht="15">
      <c r="GR1524" s="39"/>
    </row>
    <row r="1525" ht="15">
      <c r="GR1525" s="39"/>
    </row>
    <row r="1526" ht="15">
      <c r="GR1526" s="39"/>
    </row>
    <row r="1527" ht="15">
      <c r="GR1527" s="39"/>
    </row>
    <row r="1528" ht="15">
      <c r="GR1528" s="39"/>
    </row>
    <row r="1529" ht="15">
      <c r="GR1529" s="39"/>
    </row>
    <row r="1530" ht="15">
      <c r="GR1530" s="39"/>
    </row>
    <row r="1531" ht="15">
      <c r="GR1531" s="39"/>
    </row>
    <row r="1532" ht="15">
      <c r="GR1532" s="39"/>
    </row>
    <row r="1533" ht="15">
      <c r="GR1533" s="39"/>
    </row>
    <row r="1534" ht="15">
      <c r="GR1534" s="39"/>
    </row>
    <row r="1535" ht="15">
      <c r="GR1535" s="39"/>
    </row>
    <row r="1536" ht="15">
      <c r="GR1536" s="39"/>
    </row>
    <row r="1537" ht="15">
      <c r="GR1537" s="39"/>
    </row>
    <row r="1538" ht="15">
      <c r="GR1538" s="39"/>
    </row>
    <row r="1539" ht="15">
      <c r="GR1539" s="39"/>
    </row>
    <row r="1540" ht="15">
      <c r="GR1540" s="39"/>
    </row>
    <row r="1541" ht="15">
      <c r="GR1541" s="39"/>
    </row>
    <row r="1542" ht="15">
      <c r="GR1542" s="39"/>
    </row>
    <row r="1543" ht="15">
      <c r="GR1543" s="39"/>
    </row>
    <row r="1544" ht="15">
      <c r="GR1544" s="39"/>
    </row>
    <row r="1545" ht="15">
      <c r="GR1545" s="39"/>
    </row>
    <row r="1546" ht="15">
      <c r="GR1546" s="39"/>
    </row>
    <row r="1547" ht="15">
      <c r="GR1547" s="39"/>
    </row>
    <row r="1548" ht="15">
      <c r="GR1548" s="39"/>
    </row>
    <row r="1549" ht="15">
      <c r="GR1549" s="39"/>
    </row>
    <row r="1550" ht="15">
      <c r="GR1550" s="39"/>
    </row>
    <row r="1551" ht="15">
      <c r="GR1551" s="39"/>
    </row>
    <row r="1552" ht="15">
      <c r="GR1552" s="39"/>
    </row>
    <row r="1553" ht="15">
      <c r="GR1553" s="39"/>
    </row>
    <row r="1554" ht="15">
      <c r="GR1554" s="39"/>
    </row>
    <row r="1555" ht="15">
      <c r="GR1555" s="39"/>
    </row>
    <row r="1556" ht="15">
      <c r="GR1556" s="39"/>
    </row>
    <row r="1557" ht="15">
      <c r="GR1557" s="39"/>
    </row>
    <row r="1558" ht="15">
      <c r="GR1558" s="39"/>
    </row>
    <row r="1559" ht="15">
      <c r="GR1559" s="39"/>
    </row>
    <row r="1560" ht="15">
      <c r="GR1560" s="39"/>
    </row>
    <row r="1561" ht="15">
      <c r="GR1561" s="39"/>
    </row>
    <row r="1562" ht="15">
      <c r="GR1562" s="39"/>
    </row>
    <row r="1563" ht="15">
      <c r="GR1563" s="39"/>
    </row>
    <row r="1564" ht="15">
      <c r="GR1564" s="39"/>
    </row>
    <row r="1565" ht="15">
      <c r="GR1565" s="39"/>
    </row>
    <row r="1566" ht="15">
      <c r="GR1566" s="39"/>
    </row>
    <row r="1567" ht="15">
      <c r="GR1567" s="39"/>
    </row>
    <row r="1568" ht="15">
      <c r="GR1568" s="39"/>
    </row>
    <row r="1569" ht="15">
      <c r="GR1569" s="39"/>
    </row>
    <row r="1570" ht="15">
      <c r="GR1570" s="39"/>
    </row>
    <row r="1571" ht="15">
      <c r="GR1571" s="39"/>
    </row>
    <row r="1572" ht="15">
      <c r="GR1572" s="39"/>
    </row>
    <row r="1573" ht="15">
      <c r="GR1573" s="39"/>
    </row>
    <row r="1574" ht="15">
      <c r="GR1574" s="39"/>
    </row>
    <row r="1575" ht="15">
      <c r="GR1575" s="39"/>
    </row>
    <row r="1576" ht="15">
      <c r="GR1576" s="39"/>
    </row>
    <row r="1577" ht="15">
      <c r="GR1577" s="39"/>
    </row>
    <row r="1578" ht="15">
      <c r="GR1578" s="39"/>
    </row>
    <row r="1579" ht="15">
      <c r="GR1579" s="39"/>
    </row>
    <row r="1580" ht="15">
      <c r="GR1580" s="39"/>
    </row>
    <row r="1581" ht="15">
      <c r="GR1581" s="39"/>
    </row>
    <row r="1582" ht="15">
      <c r="GR1582" s="39"/>
    </row>
    <row r="1583" ht="15">
      <c r="GR1583" s="39"/>
    </row>
    <row r="1584" ht="15">
      <c r="GR1584" s="39"/>
    </row>
    <row r="1585" ht="15">
      <c r="GR1585" s="39"/>
    </row>
    <row r="1586" ht="15">
      <c r="GR1586" s="39"/>
    </row>
    <row r="1587" ht="15">
      <c r="GR1587" s="39"/>
    </row>
    <row r="1588" ht="15">
      <c r="GR1588" s="39"/>
    </row>
    <row r="1589" ht="15">
      <c r="GR1589" s="39"/>
    </row>
    <row r="1590" ht="15">
      <c r="GR1590" s="39"/>
    </row>
    <row r="1591" ht="15">
      <c r="GR1591" s="39"/>
    </row>
    <row r="1592" ht="15">
      <c r="GR1592" s="39"/>
    </row>
    <row r="1593" ht="15">
      <c r="GR1593" s="39"/>
    </row>
    <row r="1594" ht="15">
      <c r="GR1594" s="39"/>
    </row>
    <row r="1595" ht="15">
      <c r="GR1595" s="39"/>
    </row>
    <row r="1596" ht="15">
      <c r="GR1596" s="39"/>
    </row>
    <row r="1597" ht="15">
      <c r="GR1597" s="39"/>
    </row>
    <row r="1598" ht="15">
      <c r="GR1598" s="39"/>
    </row>
    <row r="1599" ht="15">
      <c r="GR1599" s="39"/>
    </row>
    <row r="1600" ht="15">
      <c r="GR1600" s="39"/>
    </row>
    <row r="1601" ht="15">
      <c r="GR1601" s="39"/>
    </row>
    <row r="1602" ht="15">
      <c r="GR1602" s="39"/>
    </row>
    <row r="1603" ht="15">
      <c r="GR1603" s="39"/>
    </row>
    <row r="1604" ht="15">
      <c r="GR1604" s="39"/>
    </row>
    <row r="1605" ht="15">
      <c r="GR1605" s="39"/>
    </row>
    <row r="1606" ht="15">
      <c r="GR1606" s="39"/>
    </row>
    <row r="1607" ht="15">
      <c r="GR1607" s="39"/>
    </row>
    <row r="1608" ht="15">
      <c r="GR1608" s="39"/>
    </row>
    <row r="1609" ht="15">
      <c r="GR1609" s="39"/>
    </row>
    <row r="1610" ht="15">
      <c r="GR1610" s="39"/>
    </row>
    <row r="1611" ht="15">
      <c r="GR1611" s="39"/>
    </row>
    <row r="1612" ht="15">
      <c r="GR1612" s="39"/>
    </row>
    <row r="1613" ht="15">
      <c r="GR1613" s="39"/>
    </row>
    <row r="1614" ht="15">
      <c r="GR1614" s="39"/>
    </row>
    <row r="1615" ht="15">
      <c r="GR1615" s="39"/>
    </row>
    <row r="1616" ht="15">
      <c r="GR1616" s="39"/>
    </row>
    <row r="1617" ht="15">
      <c r="GR1617" s="39"/>
    </row>
    <row r="1618" ht="15">
      <c r="GR1618" s="39"/>
    </row>
    <row r="1619" ht="15">
      <c r="GR1619" s="39"/>
    </row>
    <row r="1620" ht="15">
      <c r="GR1620" s="39"/>
    </row>
    <row r="1621" ht="15">
      <c r="GR1621" s="39"/>
    </row>
    <row r="1622" ht="15">
      <c r="GR1622" s="39"/>
    </row>
    <row r="1623" ht="15">
      <c r="GR1623" s="39"/>
    </row>
    <row r="1624" ht="15">
      <c r="GR1624" s="39"/>
    </row>
    <row r="1625" ht="15">
      <c r="GR1625" s="39"/>
    </row>
    <row r="1626" ht="15">
      <c r="GR1626" s="39"/>
    </row>
    <row r="1627" ht="15">
      <c r="GR1627" s="39"/>
    </row>
    <row r="1628" ht="15">
      <c r="GR1628" s="39"/>
    </row>
    <row r="1629" ht="15">
      <c r="GR1629" s="39"/>
    </row>
    <row r="1630" ht="15">
      <c r="GR1630" s="39"/>
    </row>
    <row r="1631" ht="15">
      <c r="GR1631" s="39"/>
    </row>
    <row r="1632" ht="15">
      <c r="GR1632" s="39"/>
    </row>
    <row r="1633" ht="15">
      <c r="GR1633" s="39"/>
    </row>
    <row r="1634" ht="15">
      <c r="GR1634" s="39"/>
    </row>
    <row r="1635" ht="15">
      <c r="GR1635" s="39"/>
    </row>
    <row r="1636" ht="15">
      <c r="GR1636" s="39"/>
    </row>
    <row r="1637" ht="15">
      <c r="GR1637" s="39"/>
    </row>
    <row r="1638" ht="15">
      <c r="GR1638" s="39"/>
    </row>
    <row r="1639" ht="15">
      <c r="GR1639" s="39"/>
    </row>
    <row r="1640" ht="15">
      <c r="GR1640" s="39"/>
    </row>
    <row r="1641" ht="15">
      <c r="GR1641" s="39"/>
    </row>
    <row r="1642" ht="15">
      <c r="GR1642" s="39"/>
    </row>
    <row r="1643" ht="15">
      <c r="GR1643" s="39"/>
    </row>
    <row r="1644" ht="15">
      <c r="GR1644" s="39"/>
    </row>
    <row r="1645" ht="15">
      <c r="GR1645" s="39"/>
    </row>
    <row r="1646" ht="15">
      <c r="GR1646" s="39"/>
    </row>
    <row r="1647" ht="15">
      <c r="GR1647" s="39"/>
    </row>
    <row r="1648" ht="15">
      <c r="GR1648" s="39"/>
    </row>
    <row r="1649" ht="15">
      <c r="GR1649" s="39"/>
    </row>
    <row r="1650" ht="15">
      <c r="GR1650" s="39"/>
    </row>
    <row r="1651" ht="15">
      <c r="GR1651" s="39"/>
    </row>
    <row r="1652" ht="15">
      <c r="GR1652" s="39"/>
    </row>
    <row r="1653" ht="15">
      <c r="GR1653" s="39"/>
    </row>
    <row r="1654" ht="15">
      <c r="GR1654" s="39"/>
    </row>
    <row r="1655" ht="15">
      <c r="GR1655" s="39"/>
    </row>
    <row r="1656" ht="15">
      <c r="GR1656" s="39"/>
    </row>
    <row r="1657" ht="15">
      <c r="GR1657" s="39"/>
    </row>
    <row r="1658" ht="15">
      <c r="GR1658" s="39"/>
    </row>
    <row r="1659" ht="15">
      <c r="GR1659" s="39"/>
    </row>
    <row r="1660" ht="15">
      <c r="GR1660" s="39"/>
    </row>
    <row r="1661" ht="15">
      <c r="GR1661" s="39"/>
    </row>
    <row r="1662" ht="15">
      <c r="GR1662" s="39"/>
    </row>
    <row r="1663" ht="15">
      <c r="GR1663" s="39"/>
    </row>
    <row r="1664" ht="15">
      <c r="GR1664" s="39"/>
    </row>
    <row r="1665" ht="15">
      <c r="GR1665" s="39"/>
    </row>
    <row r="1666" ht="15">
      <c r="GR1666" s="39"/>
    </row>
    <row r="1667" ht="15">
      <c r="GR1667" s="39"/>
    </row>
    <row r="1668" ht="15">
      <c r="GR1668" s="39"/>
    </row>
    <row r="1669" ht="15">
      <c r="GR1669" s="39"/>
    </row>
    <row r="1670" ht="15">
      <c r="GR1670" s="39"/>
    </row>
    <row r="1671" ht="15">
      <c r="GR1671" s="39"/>
    </row>
    <row r="1672" ht="15">
      <c r="GR1672" s="39"/>
    </row>
    <row r="1673" ht="15">
      <c r="GR1673" s="39"/>
    </row>
    <row r="1674" ht="15">
      <c r="GR1674" s="39"/>
    </row>
    <row r="1675" ht="15">
      <c r="GR1675" s="39"/>
    </row>
    <row r="1676" ht="15">
      <c r="GR1676" s="39"/>
    </row>
    <row r="1677" ht="15">
      <c r="GR1677" s="39"/>
    </row>
    <row r="1678" ht="15">
      <c r="GR1678" s="39"/>
    </row>
    <row r="1679" ht="15">
      <c r="GR1679" s="39"/>
    </row>
    <row r="1680" ht="15">
      <c r="GR1680" s="39"/>
    </row>
    <row r="1681" ht="15">
      <c r="GR1681" s="39"/>
    </row>
    <row r="1682" ht="15">
      <c r="GR1682" s="39"/>
    </row>
    <row r="1683" ht="15">
      <c r="GR1683" s="39"/>
    </row>
    <row r="1684" ht="15">
      <c r="GR1684" s="39"/>
    </row>
    <row r="1685" ht="15">
      <c r="GR1685" s="39"/>
    </row>
    <row r="1686" ht="15">
      <c r="GR1686" s="39"/>
    </row>
    <row r="1687" ht="15">
      <c r="GR1687" s="39"/>
    </row>
    <row r="1688" ht="15">
      <c r="GR1688" s="39"/>
    </row>
    <row r="1689" ht="15">
      <c r="GR1689" s="39"/>
    </row>
    <row r="1690" ht="15">
      <c r="GR1690" s="39"/>
    </row>
    <row r="1691" ht="15">
      <c r="GR1691" s="39"/>
    </row>
    <row r="1692" ht="15">
      <c r="GR1692" s="39"/>
    </row>
    <row r="1693" ht="15">
      <c r="GR1693" s="39"/>
    </row>
    <row r="1694" ht="15">
      <c r="GR1694" s="39"/>
    </row>
    <row r="1695" ht="15">
      <c r="GR1695" s="39"/>
    </row>
    <row r="1696" ht="15">
      <c r="GR1696" s="39"/>
    </row>
    <row r="1697" ht="15">
      <c r="GR1697" s="39"/>
    </row>
    <row r="1698" ht="15">
      <c r="GR1698" s="39"/>
    </row>
    <row r="1699" ht="15">
      <c r="GR1699" s="39"/>
    </row>
    <row r="1700" ht="15">
      <c r="GR1700" s="39"/>
    </row>
    <row r="1701" ht="15">
      <c r="GR1701" s="39"/>
    </row>
    <row r="1702" ht="15">
      <c r="GR1702" s="39"/>
    </row>
    <row r="1703" ht="15">
      <c r="GR1703" s="39"/>
    </row>
    <row r="1704" ht="15">
      <c r="GR1704" s="39"/>
    </row>
    <row r="1705" ht="15">
      <c r="GR1705" s="39"/>
    </row>
    <row r="1706" ht="15">
      <c r="GR1706" s="39"/>
    </row>
    <row r="1707" ht="15">
      <c r="GR1707" s="39"/>
    </row>
    <row r="1708" ht="15">
      <c r="GR1708" s="39"/>
    </row>
    <row r="1709" ht="15">
      <c r="GR1709" s="39"/>
    </row>
    <row r="1710" ht="15">
      <c r="GR1710" s="39"/>
    </row>
    <row r="1711" ht="15">
      <c r="GR1711" s="39"/>
    </row>
    <row r="1712" ht="15">
      <c r="GR1712" s="39"/>
    </row>
    <row r="1713" ht="15">
      <c r="GR1713" s="39"/>
    </row>
    <row r="1714" ht="15">
      <c r="GR1714" s="39"/>
    </row>
    <row r="1715" ht="15">
      <c r="GR1715" s="39"/>
    </row>
    <row r="1716" ht="15">
      <c r="GR1716" s="39"/>
    </row>
    <row r="1717" ht="15">
      <c r="GR1717" s="39"/>
    </row>
    <row r="1718" ht="15">
      <c r="GR1718" s="39"/>
    </row>
    <row r="1719" ht="15">
      <c r="GR1719" s="39"/>
    </row>
    <row r="1720" ht="15">
      <c r="GR1720" s="39"/>
    </row>
    <row r="1721" ht="15">
      <c r="GR1721" s="39"/>
    </row>
    <row r="1722" ht="15">
      <c r="GR1722" s="39"/>
    </row>
    <row r="1723" ht="15">
      <c r="GR1723" s="39"/>
    </row>
    <row r="1724" ht="15">
      <c r="GR1724" s="39"/>
    </row>
    <row r="1725" ht="15">
      <c r="GR1725" s="39"/>
    </row>
    <row r="1726" ht="15">
      <c r="GR1726" s="39"/>
    </row>
    <row r="1727" ht="15">
      <c r="GR1727" s="39"/>
    </row>
    <row r="1728" ht="15">
      <c r="GR1728" s="39"/>
    </row>
    <row r="1729" ht="15">
      <c r="GR1729" s="39"/>
    </row>
    <row r="1730" ht="15">
      <c r="GR1730" s="39"/>
    </row>
    <row r="1731" ht="15">
      <c r="GR1731" s="39"/>
    </row>
    <row r="1732" ht="15">
      <c r="GR1732" s="39"/>
    </row>
    <row r="1733" ht="15">
      <c r="GR1733" s="39"/>
    </row>
    <row r="1734" ht="15">
      <c r="GR1734" s="39"/>
    </row>
    <row r="1735" ht="15">
      <c r="GR1735" s="39"/>
    </row>
    <row r="1736" ht="15">
      <c r="GR1736" s="39"/>
    </row>
    <row r="1737" ht="15">
      <c r="GR1737" s="39"/>
    </row>
    <row r="1738" ht="15">
      <c r="GR1738" s="39"/>
    </row>
    <row r="1739" ht="15">
      <c r="GR1739" s="39"/>
    </row>
    <row r="1740" ht="15">
      <c r="GR1740" s="39"/>
    </row>
    <row r="1741" ht="15">
      <c r="GR1741" s="39"/>
    </row>
    <row r="1742" ht="15">
      <c r="GR1742" s="39"/>
    </row>
    <row r="1743" ht="15">
      <c r="GR1743" s="39"/>
    </row>
    <row r="1744" ht="15">
      <c r="GR1744" s="39"/>
    </row>
    <row r="1745" ht="15">
      <c r="GR1745" s="39"/>
    </row>
    <row r="1746" ht="15">
      <c r="GR1746" s="39"/>
    </row>
    <row r="1747" ht="15">
      <c r="GR1747" s="39"/>
    </row>
    <row r="1748" ht="15">
      <c r="GR1748" s="39"/>
    </row>
    <row r="1749" ht="15">
      <c r="GR1749" s="39"/>
    </row>
    <row r="1750" ht="15">
      <c r="GR1750" s="39"/>
    </row>
    <row r="1751" ht="15">
      <c r="GR1751" s="39"/>
    </row>
    <row r="1752" ht="15">
      <c r="GR1752" s="39"/>
    </row>
    <row r="1753" ht="15">
      <c r="GR1753" s="39"/>
    </row>
    <row r="1754" ht="15">
      <c r="GR1754" s="39"/>
    </row>
    <row r="1755" ht="15">
      <c r="GR1755" s="39"/>
    </row>
    <row r="1756" ht="15">
      <c r="GR1756" s="39"/>
    </row>
    <row r="1757" ht="15">
      <c r="GR1757" s="39"/>
    </row>
    <row r="1758" ht="15">
      <c r="GR1758" s="39"/>
    </row>
    <row r="1759" ht="15">
      <c r="GR1759" s="39"/>
    </row>
    <row r="1760" ht="15">
      <c r="GR1760" s="39"/>
    </row>
    <row r="1761" ht="15">
      <c r="GR1761" s="39"/>
    </row>
    <row r="1762" ht="15">
      <c r="GR1762" s="39"/>
    </row>
    <row r="1763" ht="15">
      <c r="GR1763" s="39"/>
    </row>
    <row r="1764" ht="15">
      <c r="GR1764" s="39"/>
    </row>
    <row r="1765" ht="15">
      <c r="GR1765" s="39"/>
    </row>
    <row r="1766" ht="15">
      <c r="GR1766" s="39"/>
    </row>
    <row r="1767" ht="15">
      <c r="GR1767" s="39"/>
    </row>
    <row r="1768" ht="15">
      <c r="GR1768" s="39"/>
    </row>
    <row r="1769" ht="15">
      <c r="GR1769" s="39"/>
    </row>
    <row r="1770" ht="15">
      <c r="GR1770" s="39"/>
    </row>
    <row r="1771" ht="15">
      <c r="GR1771" s="39"/>
    </row>
    <row r="1772" ht="15">
      <c r="GR1772" s="39"/>
    </row>
    <row r="1773" ht="15">
      <c r="GR1773" s="39"/>
    </row>
    <row r="1774" ht="15">
      <c r="GR1774" s="39"/>
    </row>
    <row r="1775" ht="15">
      <c r="GR1775" s="39"/>
    </row>
    <row r="1776" ht="15">
      <c r="GR1776" s="39"/>
    </row>
    <row r="1777" ht="15">
      <c r="GR1777" s="39"/>
    </row>
    <row r="1778" ht="15">
      <c r="GR1778" s="39"/>
    </row>
    <row r="1779" ht="15">
      <c r="GR1779" s="39"/>
    </row>
    <row r="1780" ht="15">
      <c r="GR1780" s="39"/>
    </row>
    <row r="1781" ht="15">
      <c r="GR1781" s="39"/>
    </row>
    <row r="1782" ht="15">
      <c r="GR1782" s="39"/>
    </row>
    <row r="1783" ht="15">
      <c r="GR1783" s="39"/>
    </row>
    <row r="1784" ht="15">
      <c r="GR1784" s="39"/>
    </row>
    <row r="1785" ht="15">
      <c r="GR1785" s="39"/>
    </row>
    <row r="1786" ht="15">
      <c r="GR1786" s="39"/>
    </row>
    <row r="1787" ht="15">
      <c r="GR1787" s="39"/>
    </row>
    <row r="1788" ht="15">
      <c r="GR1788" s="39"/>
    </row>
    <row r="1789" ht="15">
      <c r="GR1789" s="39"/>
    </row>
    <row r="1790" ht="15">
      <c r="GR1790" s="39"/>
    </row>
    <row r="1791" ht="15">
      <c r="GR1791" s="39"/>
    </row>
    <row r="1792" ht="15">
      <c r="GR1792" s="39"/>
    </row>
    <row r="1793" ht="15">
      <c r="GR1793" s="39"/>
    </row>
    <row r="1794" ht="15">
      <c r="GR1794" s="39"/>
    </row>
    <row r="1795" ht="15">
      <c r="GR1795" s="39"/>
    </row>
    <row r="1796" ht="15">
      <c r="GR1796" s="39"/>
    </row>
    <row r="1797" ht="15">
      <c r="GR1797" s="39"/>
    </row>
    <row r="1798" ht="15">
      <c r="GR1798" s="39"/>
    </row>
    <row r="1799" ht="15">
      <c r="GR1799" s="39"/>
    </row>
    <row r="1800" ht="15">
      <c r="GR1800" s="39"/>
    </row>
    <row r="1801" ht="15">
      <c r="GR1801" s="39"/>
    </row>
    <row r="1802" ht="15">
      <c r="GR1802" s="39"/>
    </row>
    <row r="1803" ht="15">
      <c r="GR1803" s="39"/>
    </row>
    <row r="1804" ht="15">
      <c r="GR1804" s="39"/>
    </row>
    <row r="1805" ht="15">
      <c r="GR1805" s="39"/>
    </row>
    <row r="1806" ht="15">
      <c r="GR1806" s="39"/>
    </row>
    <row r="1807" ht="15">
      <c r="GR1807" s="39"/>
    </row>
    <row r="1808" ht="15">
      <c r="GR1808" s="39"/>
    </row>
    <row r="1809" ht="15">
      <c r="GR1809" s="39"/>
    </row>
    <row r="1810" ht="15">
      <c r="GR1810" s="39"/>
    </row>
    <row r="1811" ht="15">
      <c r="GR1811" s="39"/>
    </row>
    <row r="1812" ht="15">
      <c r="GR1812" s="39"/>
    </row>
    <row r="1813" ht="15">
      <c r="GR1813" s="39"/>
    </row>
    <row r="1814" ht="15">
      <c r="GR1814" s="39"/>
    </row>
    <row r="1815" ht="15">
      <c r="GR1815" s="39"/>
    </row>
    <row r="1816" ht="15">
      <c r="GR1816" s="39"/>
    </row>
    <row r="1817" ht="15">
      <c r="GR1817" s="39"/>
    </row>
    <row r="1818" ht="15">
      <c r="GR1818" s="39"/>
    </row>
    <row r="1819" ht="15">
      <c r="GR1819" s="39"/>
    </row>
    <row r="1820" ht="15">
      <c r="GR1820" s="39"/>
    </row>
    <row r="1821" ht="15">
      <c r="GR1821" s="39"/>
    </row>
    <row r="1822" ht="15">
      <c r="GR1822" s="39"/>
    </row>
    <row r="1823" ht="15">
      <c r="GR1823" s="39"/>
    </row>
    <row r="1824" ht="15">
      <c r="GR1824" s="39"/>
    </row>
    <row r="1825" ht="15">
      <c r="GR1825" s="39"/>
    </row>
    <row r="1826" ht="15">
      <c r="GR1826" s="39"/>
    </row>
    <row r="1827" ht="15">
      <c r="GR1827" s="39"/>
    </row>
    <row r="1828" ht="15">
      <c r="GR1828" s="39"/>
    </row>
    <row r="1829" ht="15">
      <c r="GR1829" s="39"/>
    </row>
    <row r="1830" ht="15">
      <c r="GR1830" s="39"/>
    </row>
    <row r="1831" ht="15">
      <c r="GR1831" s="39"/>
    </row>
    <row r="1832" ht="15">
      <c r="GR1832" s="39"/>
    </row>
    <row r="1833" ht="15">
      <c r="GR1833" s="39"/>
    </row>
    <row r="1834" ht="15">
      <c r="GR1834" s="39"/>
    </row>
    <row r="1835" ht="15">
      <c r="GR1835" s="39"/>
    </row>
    <row r="1836" ht="15">
      <c r="GR1836" s="39"/>
    </row>
    <row r="1837" ht="15">
      <c r="GR1837" s="39"/>
    </row>
    <row r="1838" ht="15">
      <c r="GR1838" s="39"/>
    </row>
    <row r="1839" ht="15">
      <c r="GR1839" s="39"/>
    </row>
    <row r="1840" ht="15">
      <c r="GR1840" s="39"/>
    </row>
    <row r="1841" ht="15">
      <c r="GR1841" s="39"/>
    </row>
    <row r="1842" ht="15">
      <c r="GR1842" s="39"/>
    </row>
    <row r="1843" ht="15">
      <c r="GR1843" s="39"/>
    </row>
    <row r="1844" ht="15">
      <c r="GR1844" s="39"/>
    </row>
    <row r="1845" ht="15">
      <c r="GR1845" s="39"/>
    </row>
    <row r="1846" ht="15">
      <c r="GR1846" s="39"/>
    </row>
    <row r="1847" ht="15">
      <c r="GR1847" s="39"/>
    </row>
    <row r="1848" ht="15">
      <c r="GR1848" s="39"/>
    </row>
    <row r="1849" ht="15">
      <c r="GR1849" s="39"/>
    </row>
    <row r="1850" ht="15">
      <c r="GR1850" s="39"/>
    </row>
    <row r="1851" ht="15">
      <c r="GR1851" s="39"/>
    </row>
    <row r="1852" ht="15">
      <c r="GR1852" s="39"/>
    </row>
    <row r="1853" ht="15">
      <c r="GR1853" s="39"/>
    </row>
    <row r="1854" ht="15">
      <c r="GR1854" s="39"/>
    </row>
    <row r="1855" ht="15">
      <c r="GR1855" s="39"/>
    </row>
    <row r="1856" ht="15">
      <c r="GR1856" s="39"/>
    </row>
    <row r="1857" ht="15">
      <c r="GR1857" s="39"/>
    </row>
    <row r="1858" ht="15">
      <c r="GR1858" s="39"/>
    </row>
    <row r="1859" ht="15">
      <c r="GR1859" s="39"/>
    </row>
    <row r="1860" ht="15">
      <c r="GR1860" s="39"/>
    </row>
    <row r="1861" ht="15">
      <c r="GR1861" s="39"/>
    </row>
    <row r="1862" ht="15">
      <c r="GR1862" s="39"/>
    </row>
    <row r="1863" ht="15">
      <c r="GR1863" s="39"/>
    </row>
    <row r="1864" ht="15">
      <c r="GR1864" s="39"/>
    </row>
    <row r="1865" ht="15">
      <c r="GR1865" s="39"/>
    </row>
    <row r="1866" ht="15">
      <c r="GR1866" s="39"/>
    </row>
    <row r="1867" ht="15">
      <c r="GR1867" s="39"/>
    </row>
    <row r="1868" ht="15">
      <c r="GR1868" s="39"/>
    </row>
    <row r="1869" ht="15">
      <c r="GR1869" s="39"/>
    </row>
    <row r="1870" ht="15">
      <c r="GR1870" s="39"/>
    </row>
    <row r="1871" ht="15">
      <c r="GR1871" s="39"/>
    </row>
    <row r="1872" ht="15">
      <c r="GR1872" s="39"/>
    </row>
    <row r="1873" ht="15">
      <c r="GR1873" s="39"/>
    </row>
    <row r="1874" ht="15">
      <c r="GR1874" s="39"/>
    </row>
    <row r="1875" ht="15">
      <c r="GR1875" s="39"/>
    </row>
    <row r="1876" ht="15">
      <c r="GR1876" s="39"/>
    </row>
    <row r="1877" ht="15">
      <c r="GR1877" s="39"/>
    </row>
    <row r="1878" ht="15">
      <c r="GR1878" s="39"/>
    </row>
    <row r="1879" ht="15">
      <c r="GR1879" s="39"/>
    </row>
    <row r="1880" ht="15">
      <c r="GR1880" s="39"/>
    </row>
    <row r="1881" ht="15">
      <c r="GR1881" s="39"/>
    </row>
    <row r="1882" ht="15">
      <c r="GR1882" s="39"/>
    </row>
    <row r="1883" ht="15">
      <c r="GR1883" s="39"/>
    </row>
    <row r="1884" ht="15">
      <c r="GR1884" s="39"/>
    </row>
    <row r="1885" ht="15">
      <c r="GR1885" s="39"/>
    </row>
    <row r="1886" ht="15">
      <c r="GR1886" s="39"/>
    </row>
    <row r="1887" ht="15">
      <c r="GR1887" s="39"/>
    </row>
    <row r="1888" ht="15">
      <c r="GR1888" s="39"/>
    </row>
    <row r="1889" ht="15">
      <c r="GR1889" s="39"/>
    </row>
    <row r="1890" ht="15">
      <c r="GR1890" s="39"/>
    </row>
    <row r="1891" ht="15">
      <c r="GR1891" s="39"/>
    </row>
    <row r="1892" ht="15">
      <c r="GR1892" s="39"/>
    </row>
    <row r="1893" ht="15">
      <c r="GR1893" s="39"/>
    </row>
    <row r="1894" ht="15">
      <c r="GR1894" s="39"/>
    </row>
    <row r="1895" ht="15">
      <c r="GR1895" s="39"/>
    </row>
    <row r="1896" ht="15">
      <c r="GR1896" s="39"/>
    </row>
    <row r="1897" ht="15">
      <c r="GR1897" s="39"/>
    </row>
    <row r="1898" ht="15">
      <c r="GR1898" s="39"/>
    </row>
    <row r="1899" ht="15">
      <c r="GR1899" s="39"/>
    </row>
    <row r="1900" ht="15">
      <c r="GR1900" s="39"/>
    </row>
    <row r="1901" ht="15">
      <c r="GR1901" s="39"/>
    </row>
    <row r="1902" ht="15">
      <c r="GR1902" s="39"/>
    </row>
    <row r="1903" ht="15">
      <c r="GR1903" s="39"/>
    </row>
    <row r="1904" ht="15">
      <c r="GR1904" s="39"/>
    </row>
    <row r="1905" ht="15">
      <c r="GR1905" s="39"/>
    </row>
    <row r="1906" ht="15">
      <c r="GR1906" s="39"/>
    </row>
    <row r="1907" ht="15">
      <c r="GR1907" s="39"/>
    </row>
    <row r="1908" ht="15">
      <c r="GR1908" s="39"/>
    </row>
    <row r="1909" ht="15">
      <c r="GR1909" s="39"/>
    </row>
    <row r="1910" ht="15">
      <c r="GR1910" s="39"/>
    </row>
    <row r="1911" ht="15">
      <c r="GR1911" s="39"/>
    </row>
    <row r="1912" ht="15">
      <c r="GR1912" s="39"/>
    </row>
    <row r="1913" ht="15">
      <c r="GR1913" s="39"/>
    </row>
    <row r="1914" ht="15">
      <c r="GR1914" s="39"/>
    </row>
    <row r="1915" ht="15">
      <c r="GR1915" s="39"/>
    </row>
    <row r="1916" ht="15">
      <c r="GR1916" s="39"/>
    </row>
    <row r="1917" ht="15">
      <c r="GR1917" s="39"/>
    </row>
    <row r="1918" ht="15">
      <c r="GR1918" s="39"/>
    </row>
    <row r="1919" ht="15">
      <c r="GR1919" s="39"/>
    </row>
    <row r="1920" ht="15">
      <c r="GR1920" s="39"/>
    </row>
    <row r="1921" ht="15">
      <c r="GR1921" s="39"/>
    </row>
    <row r="1922" ht="15">
      <c r="GR1922" s="39"/>
    </row>
    <row r="1923" ht="15">
      <c r="GR1923" s="39"/>
    </row>
    <row r="1924" ht="15">
      <c r="GR1924" s="39"/>
    </row>
    <row r="1925" ht="15">
      <c r="GR1925" s="39"/>
    </row>
    <row r="1926" ht="15">
      <c r="GR1926" s="39"/>
    </row>
    <row r="1927" ht="15">
      <c r="GR1927" s="39"/>
    </row>
    <row r="1928" ht="15">
      <c r="GR1928" s="39"/>
    </row>
    <row r="1929" ht="15">
      <c r="GR1929" s="39"/>
    </row>
    <row r="1930" ht="15">
      <c r="GR1930" s="39"/>
    </row>
    <row r="1931" ht="15">
      <c r="GR1931" s="39"/>
    </row>
    <row r="1932" ht="15">
      <c r="GR1932" s="39"/>
    </row>
    <row r="1933" ht="15">
      <c r="GR1933" s="39"/>
    </row>
    <row r="1934" ht="15">
      <c r="GR1934" s="39"/>
    </row>
    <row r="1935" ht="15">
      <c r="GR1935" s="39"/>
    </row>
    <row r="1936" ht="15">
      <c r="GR1936" s="39"/>
    </row>
    <row r="1937" ht="15">
      <c r="GR1937" s="39"/>
    </row>
    <row r="1938" ht="15">
      <c r="GR1938" s="39"/>
    </row>
    <row r="1939" ht="15">
      <c r="GR1939" s="39"/>
    </row>
    <row r="1940" ht="15">
      <c r="GR1940" s="39"/>
    </row>
    <row r="1941" ht="15">
      <c r="GR1941" s="39"/>
    </row>
    <row r="1942" ht="15">
      <c r="GR1942" s="39"/>
    </row>
    <row r="1943" ht="15">
      <c r="GR1943" s="39"/>
    </row>
    <row r="1944" ht="15">
      <c r="GR1944" s="39"/>
    </row>
    <row r="1945" ht="15">
      <c r="GR1945" s="39"/>
    </row>
    <row r="1946" ht="15">
      <c r="GR1946" s="39"/>
    </row>
    <row r="1947" ht="15">
      <c r="GR1947" s="39"/>
    </row>
    <row r="1948" ht="15">
      <c r="GR1948" s="39"/>
    </row>
    <row r="1949" ht="15">
      <c r="GR1949" s="39"/>
    </row>
    <row r="1950" ht="15">
      <c r="GR1950" s="39"/>
    </row>
    <row r="1951" ht="15">
      <c r="GR1951" s="39"/>
    </row>
    <row r="1952" ht="15">
      <c r="GR1952" s="39"/>
    </row>
    <row r="1953" ht="15">
      <c r="GR1953" s="39"/>
    </row>
    <row r="1954" ht="15">
      <c r="GR1954" s="39"/>
    </row>
    <row r="1955" ht="15">
      <c r="GR1955" s="39"/>
    </row>
    <row r="1956" ht="15">
      <c r="GR1956" s="39"/>
    </row>
    <row r="1957" ht="15">
      <c r="GR1957" s="39"/>
    </row>
    <row r="1958" ht="15">
      <c r="GR1958" s="39"/>
    </row>
    <row r="1959" ht="15">
      <c r="GR1959" s="39"/>
    </row>
    <row r="1960" ht="15">
      <c r="GR1960" s="39"/>
    </row>
    <row r="1961" ht="15">
      <c r="GR1961" s="39"/>
    </row>
    <row r="1962" ht="15">
      <c r="GR1962" s="39"/>
    </row>
    <row r="1963" ht="15">
      <c r="GR1963" s="39"/>
    </row>
    <row r="1964" ht="15">
      <c r="GR1964" s="39"/>
    </row>
    <row r="1965" ht="15">
      <c r="GR1965" s="39"/>
    </row>
    <row r="1966" ht="15">
      <c r="GR1966" s="39"/>
    </row>
    <row r="1967" ht="15">
      <c r="GR1967" s="39"/>
    </row>
    <row r="1968" ht="15">
      <c r="GR1968" s="39"/>
    </row>
    <row r="1969" ht="15">
      <c r="GR1969" s="39"/>
    </row>
    <row r="1970" ht="15">
      <c r="GR1970" s="39"/>
    </row>
    <row r="1971" ht="15">
      <c r="GR1971" s="39"/>
    </row>
    <row r="1972" ht="15">
      <c r="GR1972" s="39"/>
    </row>
    <row r="1973" ht="15">
      <c r="GR1973" s="39"/>
    </row>
    <row r="1974" ht="15">
      <c r="GR1974" s="39"/>
    </row>
    <row r="1975" ht="15">
      <c r="GR1975" s="39"/>
    </row>
    <row r="1976" ht="15">
      <c r="GR1976" s="39"/>
    </row>
    <row r="1977" ht="15">
      <c r="GR1977" s="39"/>
    </row>
    <row r="1978" ht="15">
      <c r="GR1978" s="39"/>
    </row>
    <row r="1979" ht="15">
      <c r="GR1979" s="39"/>
    </row>
    <row r="1980" ht="15">
      <c r="GR1980" s="39"/>
    </row>
    <row r="1981" ht="15">
      <c r="GR1981" s="39"/>
    </row>
    <row r="1982" ht="15">
      <c r="GR1982" s="39"/>
    </row>
    <row r="1983" ht="15">
      <c r="GR1983" s="39"/>
    </row>
    <row r="1984" ht="15">
      <c r="GR1984" s="39"/>
    </row>
    <row r="1985" ht="15">
      <c r="GR1985" s="39"/>
    </row>
    <row r="1986" ht="15">
      <c r="GR1986" s="39"/>
    </row>
    <row r="1987" ht="15">
      <c r="GR1987" s="39"/>
    </row>
    <row r="1988" ht="15">
      <c r="GR1988" s="39"/>
    </row>
    <row r="1989" ht="15">
      <c r="GR1989" s="39"/>
    </row>
    <row r="1990" ht="15">
      <c r="GR1990" s="39"/>
    </row>
    <row r="1991" ht="15">
      <c r="GR1991" s="39"/>
    </row>
    <row r="1992" ht="15">
      <c r="GR1992" s="39"/>
    </row>
    <row r="1993" ht="15">
      <c r="GR1993" s="39"/>
    </row>
    <row r="1994" ht="15">
      <c r="GR1994" s="39"/>
    </row>
    <row r="1995" ht="15">
      <c r="GR1995" s="39"/>
    </row>
    <row r="1996" ht="15">
      <c r="GR1996" s="39"/>
    </row>
    <row r="1997" ht="15">
      <c r="GR1997" s="39"/>
    </row>
    <row r="1998" ht="15">
      <c r="GR1998" s="39"/>
    </row>
    <row r="1999" ht="15">
      <c r="GR1999" s="39"/>
    </row>
    <row r="2000" ht="15">
      <c r="GR2000" s="39"/>
    </row>
    <row r="2001" ht="15">
      <c r="GR2001" s="39"/>
    </row>
    <row r="2002" ht="15">
      <c r="GR2002" s="39"/>
    </row>
    <row r="2003" ht="15">
      <c r="GR2003" s="39"/>
    </row>
    <row r="2004" ht="15">
      <c r="GR2004" s="39"/>
    </row>
    <row r="2005" ht="15">
      <c r="GR2005" s="39"/>
    </row>
    <row r="2006" ht="15">
      <c r="GR2006" s="39"/>
    </row>
    <row r="2007" ht="15">
      <c r="GR2007" s="39"/>
    </row>
    <row r="2008" ht="15">
      <c r="GR2008" s="39"/>
    </row>
    <row r="2009" ht="15">
      <c r="GR2009" s="39"/>
    </row>
    <row r="2010" ht="15">
      <c r="GR2010" s="39"/>
    </row>
    <row r="2011" ht="15">
      <c r="GR2011" s="39"/>
    </row>
    <row r="2012" ht="15">
      <c r="GR2012" s="39"/>
    </row>
    <row r="2013" ht="15">
      <c r="GR2013" s="39"/>
    </row>
    <row r="2014" ht="15">
      <c r="GR2014" s="39"/>
    </row>
    <row r="2015" ht="15">
      <c r="GR2015" s="39"/>
    </row>
    <row r="2016" ht="15">
      <c r="GR2016" s="39"/>
    </row>
    <row r="2017" ht="15">
      <c r="GR2017" s="39"/>
    </row>
    <row r="2018" ht="15">
      <c r="GR2018" s="39"/>
    </row>
    <row r="2019" ht="15">
      <c r="GR2019" s="39"/>
    </row>
    <row r="2020" ht="15">
      <c r="GR2020" s="39"/>
    </row>
    <row r="2021" ht="15">
      <c r="GR2021" s="39"/>
    </row>
    <row r="2022" ht="15">
      <c r="GR2022" s="39"/>
    </row>
    <row r="2023" ht="15">
      <c r="GR2023" s="39"/>
    </row>
    <row r="2024" ht="15">
      <c r="GR2024" s="39"/>
    </row>
    <row r="2025" ht="15">
      <c r="GR2025" s="39"/>
    </row>
    <row r="2026" ht="15">
      <c r="GR2026" s="39"/>
    </row>
    <row r="2027" ht="15">
      <c r="GR2027" s="39"/>
    </row>
    <row r="2028" ht="15">
      <c r="GR2028" s="39"/>
    </row>
    <row r="2029" ht="15">
      <c r="GR2029" s="39"/>
    </row>
    <row r="2030" ht="15">
      <c r="GR2030" s="39"/>
    </row>
    <row r="2031" ht="15">
      <c r="GR2031" s="39"/>
    </row>
    <row r="2032" ht="15">
      <c r="GR2032" s="39"/>
    </row>
    <row r="2033" ht="15">
      <c r="GR2033" s="39"/>
    </row>
    <row r="2034" ht="15">
      <c r="GR2034" s="39"/>
    </row>
    <row r="2035" ht="15">
      <c r="GR2035" s="39"/>
    </row>
    <row r="2036" ht="15">
      <c r="GR2036" s="39"/>
    </row>
    <row r="2037" ht="15">
      <c r="GR2037" s="39"/>
    </row>
    <row r="2038" ht="15">
      <c r="GR2038" s="39"/>
    </row>
    <row r="2039" ht="15">
      <c r="GR2039" s="39"/>
    </row>
    <row r="2040" ht="15">
      <c r="GR2040" s="39"/>
    </row>
    <row r="2041" ht="15">
      <c r="GR2041" s="39"/>
    </row>
    <row r="2042" ht="15">
      <c r="GR2042" s="39"/>
    </row>
    <row r="2043" ht="15">
      <c r="GR2043" s="39"/>
    </row>
    <row r="2044" ht="15">
      <c r="GR2044" s="39"/>
    </row>
    <row r="2045" ht="15">
      <c r="GR2045" s="39"/>
    </row>
    <row r="2046" ht="15">
      <c r="GR2046" s="39"/>
    </row>
    <row r="2047" ht="15">
      <c r="GR2047" s="39"/>
    </row>
    <row r="2048" ht="15">
      <c r="GR2048" s="39"/>
    </row>
    <row r="2049" ht="15">
      <c r="GR2049" s="39"/>
    </row>
    <row r="2050" ht="15">
      <c r="GR2050" s="39"/>
    </row>
    <row r="2051" ht="15">
      <c r="GR2051" s="39"/>
    </row>
    <row r="2052" ht="15">
      <c r="GR2052" s="39"/>
    </row>
    <row r="2053" ht="15">
      <c r="GR2053" s="39"/>
    </row>
    <row r="2054" ht="15">
      <c r="GR2054" s="39"/>
    </row>
    <row r="2055" ht="15">
      <c r="GR2055" s="39"/>
    </row>
    <row r="2056" ht="15">
      <c r="GR2056" s="39"/>
    </row>
    <row r="2057" ht="15">
      <c r="GR2057" s="39"/>
    </row>
    <row r="2058" ht="15">
      <c r="GR2058" s="39"/>
    </row>
    <row r="2059" ht="15">
      <c r="GR2059" s="39"/>
    </row>
    <row r="2060" ht="15">
      <c r="GR2060" s="39"/>
    </row>
    <row r="2061" ht="15">
      <c r="GR2061" s="39"/>
    </row>
    <row r="2062" ht="15">
      <c r="GR2062" s="39"/>
    </row>
    <row r="2063" ht="15">
      <c r="GR2063" s="39"/>
    </row>
    <row r="2064" ht="15">
      <c r="GR2064" s="39"/>
    </row>
    <row r="2065" ht="15">
      <c r="GR2065" s="39"/>
    </row>
    <row r="2066" ht="15">
      <c r="GR2066" s="39"/>
    </row>
    <row r="2067" ht="15">
      <c r="GR2067" s="39"/>
    </row>
    <row r="2068" ht="15">
      <c r="GR2068" s="39"/>
    </row>
    <row r="2069" ht="15">
      <c r="GR2069" s="39"/>
    </row>
    <row r="2070" ht="15">
      <c r="GR2070" s="39"/>
    </row>
    <row r="2071" ht="15">
      <c r="GR2071" s="39"/>
    </row>
    <row r="2072" ht="15">
      <c r="GR2072" s="39"/>
    </row>
    <row r="2073" ht="15">
      <c r="GR2073" s="39"/>
    </row>
    <row r="2074" ht="15">
      <c r="GR2074" s="39"/>
    </row>
    <row r="2075" ht="15">
      <c r="GR2075" s="39"/>
    </row>
    <row r="2076" ht="15">
      <c r="GR2076" s="39"/>
    </row>
    <row r="2077" ht="15">
      <c r="GR2077" s="39"/>
    </row>
    <row r="2078" ht="15">
      <c r="GR2078" s="39"/>
    </row>
    <row r="2079" ht="15">
      <c r="GR2079" s="39"/>
    </row>
    <row r="2080" ht="15">
      <c r="GR2080" s="39"/>
    </row>
    <row r="2081" ht="15">
      <c r="GR2081" s="39"/>
    </row>
    <row r="2082" ht="15">
      <c r="GR2082" s="39"/>
    </row>
    <row r="2083" ht="15">
      <c r="GR2083" s="39"/>
    </row>
    <row r="2084" ht="15">
      <c r="GR2084" s="39"/>
    </row>
    <row r="2085" ht="15">
      <c r="GR2085" s="39"/>
    </row>
    <row r="2086" ht="15">
      <c r="GR2086" s="39"/>
    </row>
    <row r="2087" ht="15">
      <c r="GR2087" s="39"/>
    </row>
    <row r="2088" ht="15">
      <c r="GR2088" s="39"/>
    </row>
    <row r="2089" ht="15">
      <c r="GR2089" s="39"/>
    </row>
    <row r="2090" ht="15">
      <c r="GR2090" s="39"/>
    </row>
    <row r="2091" ht="15">
      <c r="GR2091" s="39"/>
    </row>
    <row r="2092" ht="15">
      <c r="GR2092" s="39"/>
    </row>
    <row r="2093" ht="15">
      <c r="GR2093" s="39"/>
    </row>
    <row r="2094" ht="15">
      <c r="GR2094" s="39"/>
    </row>
    <row r="2095" ht="15">
      <c r="GR2095" s="39"/>
    </row>
    <row r="2096" ht="15">
      <c r="GR2096" s="39"/>
    </row>
    <row r="2097" ht="15">
      <c r="GR2097" s="39"/>
    </row>
    <row r="2098" ht="15">
      <c r="GR2098" s="39"/>
    </row>
    <row r="2099" ht="15">
      <c r="GR2099" s="39"/>
    </row>
    <row r="2100" ht="15">
      <c r="GR2100" s="39"/>
    </row>
    <row r="2101" ht="15">
      <c r="GR2101" s="39"/>
    </row>
    <row r="2102" ht="15">
      <c r="GR2102" s="39"/>
    </row>
    <row r="2103" ht="15">
      <c r="GR2103" s="39"/>
    </row>
    <row r="2104" ht="15">
      <c r="GR2104" s="39"/>
    </row>
    <row r="2105" ht="15">
      <c r="GR2105" s="39"/>
    </row>
    <row r="2106" ht="15">
      <c r="GR2106" s="39"/>
    </row>
    <row r="2107" ht="15">
      <c r="GR2107" s="39"/>
    </row>
    <row r="2108" ht="15">
      <c r="GR2108" s="39"/>
    </row>
    <row r="2109" ht="15">
      <c r="GR2109" s="39"/>
    </row>
    <row r="2110" ht="15">
      <c r="GR2110" s="39"/>
    </row>
    <row r="2111" ht="15">
      <c r="GR2111" s="39"/>
    </row>
    <row r="2112" ht="15">
      <c r="GR2112" s="39"/>
    </row>
    <row r="2113" ht="15">
      <c r="GR2113" s="39"/>
    </row>
    <row r="2114" ht="15">
      <c r="GR2114" s="39"/>
    </row>
    <row r="2115" ht="15">
      <c r="GR2115" s="39"/>
    </row>
    <row r="2116" ht="15">
      <c r="GR2116" s="39"/>
    </row>
    <row r="2117" ht="15">
      <c r="GR2117" s="39"/>
    </row>
    <row r="2118" ht="15">
      <c r="GR2118" s="39"/>
    </row>
    <row r="2119" ht="15">
      <c r="GR2119" s="39"/>
    </row>
    <row r="2120" ht="15">
      <c r="GR2120" s="39"/>
    </row>
    <row r="2121" ht="15">
      <c r="GR2121" s="39"/>
    </row>
    <row r="2122" ht="15">
      <c r="GR2122" s="39"/>
    </row>
    <row r="2123" ht="15">
      <c r="GR2123" s="39"/>
    </row>
    <row r="2124" ht="15">
      <c r="GR2124" s="39"/>
    </row>
    <row r="2125" ht="15">
      <c r="GR2125" s="39"/>
    </row>
    <row r="2126" ht="15">
      <c r="GR2126" s="39"/>
    </row>
    <row r="2127" ht="15">
      <c r="GR2127" s="39"/>
    </row>
    <row r="2128" ht="15">
      <c r="GR2128" s="39"/>
    </row>
    <row r="2129" ht="15">
      <c r="GR2129" s="39"/>
    </row>
    <row r="2130" ht="15">
      <c r="GR2130" s="39"/>
    </row>
    <row r="2131" ht="15">
      <c r="GR2131" s="39"/>
    </row>
    <row r="2132" ht="15">
      <c r="GR2132" s="39"/>
    </row>
    <row r="2133" ht="15">
      <c r="GR2133" s="39"/>
    </row>
    <row r="2134" ht="15">
      <c r="GR2134" s="39"/>
    </row>
    <row r="2135" ht="15">
      <c r="GR2135" s="39"/>
    </row>
    <row r="2136" ht="15">
      <c r="GR2136" s="39"/>
    </row>
    <row r="2137" ht="15">
      <c r="GR2137" s="39"/>
    </row>
    <row r="2138" ht="15">
      <c r="GR2138" s="39"/>
    </row>
    <row r="2139" ht="15">
      <c r="GR2139" s="39"/>
    </row>
    <row r="2140" ht="15">
      <c r="GR2140" s="39"/>
    </row>
    <row r="2141" ht="15">
      <c r="GR2141" s="39"/>
    </row>
    <row r="2142" ht="15">
      <c r="GR2142" s="39"/>
    </row>
    <row r="2143" ht="15">
      <c r="GR2143" s="39"/>
    </row>
    <row r="2144" ht="15">
      <c r="GR2144" s="39"/>
    </row>
    <row r="2145" ht="15">
      <c r="GR2145" s="39"/>
    </row>
    <row r="2146" ht="15">
      <c r="GR2146" s="39"/>
    </row>
    <row r="2147" ht="15">
      <c r="GR2147" s="39"/>
    </row>
    <row r="2148" ht="15">
      <c r="GR2148" s="39"/>
    </row>
    <row r="2149" ht="15">
      <c r="GR2149" s="39"/>
    </row>
    <row r="2150" ht="15">
      <c r="GR2150" s="39"/>
    </row>
    <row r="2151" ht="15">
      <c r="GR2151" s="39"/>
    </row>
    <row r="2152" ht="15">
      <c r="GR2152" s="39"/>
    </row>
    <row r="2153" ht="15">
      <c r="GR2153" s="39"/>
    </row>
    <row r="2154" ht="15">
      <c r="GR2154" s="39"/>
    </row>
    <row r="2155" ht="15">
      <c r="GR2155" s="39"/>
    </row>
    <row r="2156" ht="15">
      <c r="GR2156" s="39"/>
    </row>
    <row r="2157" ht="15">
      <c r="GR2157" s="39"/>
    </row>
    <row r="2158" ht="15">
      <c r="GR2158" s="39"/>
    </row>
    <row r="2159" ht="15">
      <c r="GR2159" s="39"/>
    </row>
    <row r="2160" ht="15">
      <c r="GR2160" s="39"/>
    </row>
    <row r="2161" ht="15">
      <c r="GR2161" s="39"/>
    </row>
    <row r="2162" ht="15">
      <c r="GR2162" s="39"/>
    </row>
    <row r="2163" ht="15">
      <c r="GR2163" s="39"/>
    </row>
    <row r="2164" ht="15">
      <c r="GR2164" s="39"/>
    </row>
    <row r="2165" ht="15">
      <c r="GR2165" s="39"/>
    </row>
    <row r="2166" ht="15">
      <c r="GR2166" s="39"/>
    </row>
    <row r="2167" ht="15">
      <c r="GR2167" s="39"/>
    </row>
    <row r="2168" ht="15">
      <c r="GR2168" s="39"/>
    </row>
    <row r="2169" ht="15">
      <c r="GR2169" s="39"/>
    </row>
    <row r="2170" ht="15">
      <c r="GR2170" s="39"/>
    </row>
    <row r="2171" ht="15">
      <c r="GR2171" s="39"/>
    </row>
    <row r="2172" ht="15">
      <c r="GR2172" s="39"/>
    </row>
    <row r="2173" ht="15">
      <c r="GR2173" s="39"/>
    </row>
    <row r="2174" ht="15">
      <c r="GR2174" s="39"/>
    </row>
    <row r="2175" ht="15">
      <c r="GR2175" s="39"/>
    </row>
    <row r="2176" ht="15">
      <c r="GR2176" s="39"/>
    </row>
    <row r="2177" ht="15">
      <c r="GR2177" s="39"/>
    </row>
    <row r="2178" ht="15">
      <c r="GR2178" s="39"/>
    </row>
    <row r="2179" ht="15">
      <c r="GR2179" s="39"/>
    </row>
    <row r="2180" ht="15">
      <c r="GR2180" s="39"/>
    </row>
    <row r="2181" ht="15">
      <c r="GR2181" s="39"/>
    </row>
    <row r="2182" ht="15">
      <c r="GR2182" s="39"/>
    </row>
    <row r="2183" ht="15">
      <c r="GR2183" s="39"/>
    </row>
    <row r="2184" ht="15">
      <c r="GR2184" s="39"/>
    </row>
    <row r="2185" ht="15">
      <c r="GR2185" s="39"/>
    </row>
    <row r="2186" ht="15">
      <c r="GR2186" s="39"/>
    </row>
    <row r="2187" ht="15">
      <c r="GR2187" s="39"/>
    </row>
    <row r="2188" ht="15">
      <c r="GR2188" s="39"/>
    </row>
    <row r="2189" ht="15">
      <c r="GR2189" s="39"/>
    </row>
    <row r="2190" ht="15">
      <c r="GR2190" s="39"/>
    </row>
    <row r="2191" ht="15">
      <c r="GR2191" s="39"/>
    </row>
    <row r="2192" ht="15">
      <c r="GR2192" s="39"/>
    </row>
    <row r="2193" ht="15">
      <c r="GR2193" s="39"/>
    </row>
    <row r="2194" ht="15">
      <c r="GR2194" s="39"/>
    </row>
    <row r="2195" ht="15">
      <c r="GR2195" s="39"/>
    </row>
    <row r="2196" ht="15">
      <c r="GR2196" s="39"/>
    </row>
    <row r="2197" ht="15">
      <c r="GR2197" s="39"/>
    </row>
    <row r="2198" ht="15">
      <c r="GR2198" s="39"/>
    </row>
    <row r="2199" ht="15">
      <c r="GR2199" s="39"/>
    </row>
    <row r="2200" ht="15">
      <c r="GR2200" s="39"/>
    </row>
    <row r="2201" ht="15">
      <c r="GR2201" s="39"/>
    </row>
    <row r="2202" ht="15">
      <c r="GR2202" s="39"/>
    </row>
    <row r="2203" ht="15">
      <c r="GR2203" s="39"/>
    </row>
    <row r="2204" ht="15">
      <c r="GR2204" s="39"/>
    </row>
    <row r="2205" ht="15">
      <c r="GR2205" s="39"/>
    </row>
    <row r="2206" ht="15">
      <c r="GR2206" s="39"/>
    </row>
    <row r="2207" ht="15">
      <c r="GR2207" s="39"/>
    </row>
    <row r="2208" ht="15">
      <c r="GR2208" s="39"/>
    </row>
    <row r="2209" ht="15">
      <c r="GR2209" s="39"/>
    </row>
    <row r="2210" ht="15">
      <c r="GR2210" s="39"/>
    </row>
    <row r="2211" ht="15">
      <c r="GR2211" s="39"/>
    </row>
    <row r="2212" ht="15">
      <c r="GR2212" s="39"/>
    </row>
    <row r="2213" ht="15">
      <c r="GR2213" s="39"/>
    </row>
    <row r="2214" ht="15">
      <c r="GR2214" s="39"/>
    </row>
    <row r="2215" ht="15">
      <c r="GR2215" s="39"/>
    </row>
    <row r="2216" ht="15">
      <c r="GR2216" s="39"/>
    </row>
    <row r="2217" ht="15">
      <c r="GR2217" s="39"/>
    </row>
    <row r="2218" ht="15">
      <c r="GR2218" s="39"/>
    </row>
    <row r="2219" ht="15">
      <c r="GR2219" s="39"/>
    </row>
    <row r="2220" ht="15">
      <c r="GR2220" s="39"/>
    </row>
    <row r="2221" ht="15">
      <c r="GR2221" s="39"/>
    </row>
    <row r="2222" ht="15">
      <c r="GR2222" s="39"/>
    </row>
    <row r="2223" ht="15">
      <c r="GR2223" s="39"/>
    </row>
    <row r="2224" ht="15">
      <c r="GR2224" s="39"/>
    </row>
    <row r="2225" ht="15">
      <c r="GR2225" s="39"/>
    </row>
    <row r="2226" ht="15">
      <c r="GR2226" s="39"/>
    </row>
    <row r="2227" ht="15">
      <c r="GR2227" s="39"/>
    </row>
    <row r="2228" ht="15">
      <c r="GR2228" s="39"/>
    </row>
    <row r="2229" ht="15">
      <c r="GR2229" s="39"/>
    </row>
    <row r="2230" ht="15">
      <c r="GR2230" s="39"/>
    </row>
    <row r="2231" ht="15">
      <c r="GR2231" s="39"/>
    </row>
    <row r="2232" ht="15">
      <c r="GR2232" s="39"/>
    </row>
    <row r="2233" ht="15">
      <c r="GR2233" s="39"/>
    </row>
    <row r="2234" ht="15">
      <c r="GR2234" s="39"/>
    </row>
    <row r="2235" ht="15">
      <c r="GR2235" s="39"/>
    </row>
    <row r="2236" ht="15">
      <c r="GR2236" s="39"/>
    </row>
    <row r="2237" ht="15">
      <c r="GR2237" s="39"/>
    </row>
    <row r="2238" ht="15">
      <c r="GR2238" s="39"/>
    </row>
    <row r="2239" ht="15">
      <c r="GR2239" s="39"/>
    </row>
    <row r="2240" ht="15">
      <c r="GR2240" s="39"/>
    </row>
    <row r="2241" ht="15">
      <c r="GR2241" s="39"/>
    </row>
    <row r="2242" ht="15">
      <c r="GR2242" s="39"/>
    </row>
    <row r="2243" ht="15">
      <c r="GR2243" s="39"/>
    </row>
    <row r="2244" ht="15">
      <c r="GR2244" s="39"/>
    </row>
    <row r="2245" ht="15">
      <c r="GR2245" s="39"/>
    </row>
    <row r="2246" ht="15">
      <c r="GR2246" s="39"/>
    </row>
    <row r="2247" ht="15">
      <c r="GR2247" s="39"/>
    </row>
    <row r="2248" ht="15">
      <c r="GR2248" s="39"/>
    </row>
    <row r="2249" ht="15">
      <c r="GR2249" s="39"/>
    </row>
    <row r="2250" ht="15">
      <c r="GR2250" s="39"/>
    </row>
    <row r="2251" ht="15">
      <c r="GR2251" s="39"/>
    </row>
    <row r="2252" ht="15">
      <c r="GR2252" s="39"/>
    </row>
    <row r="2253" ht="15">
      <c r="GR2253" s="39"/>
    </row>
    <row r="2254" ht="15">
      <c r="GR2254" s="39"/>
    </row>
    <row r="2255" ht="15">
      <c r="GR2255" s="39"/>
    </row>
    <row r="2256" ht="15">
      <c r="GR2256" s="39"/>
    </row>
    <row r="2257" ht="15">
      <c r="GR2257" s="39"/>
    </row>
    <row r="2258" ht="15">
      <c r="GR2258" s="39"/>
    </row>
    <row r="2259" ht="15">
      <c r="GR2259" s="39"/>
    </row>
    <row r="2260" ht="15">
      <c r="GR2260" s="39"/>
    </row>
    <row r="2261" ht="15">
      <c r="GR2261" s="39"/>
    </row>
    <row r="2262" ht="15">
      <c r="GR2262" s="39"/>
    </row>
    <row r="2263" ht="15">
      <c r="GR2263" s="39"/>
    </row>
    <row r="2264" ht="15">
      <c r="GR2264" s="39"/>
    </row>
    <row r="2265" ht="15">
      <c r="GR2265" s="39"/>
    </row>
    <row r="2266" ht="15">
      <c r="GR2266" s="39"/>
    </row>
    <row r="2267" ht="15">
      <c r="GR2267" s="39"/>
    </row>
    <row r="2268" ht="15">
      <c r="GR2268" s="39"/>
    </row>
    <row r="2269" ht="15">
      <c r="GR2269" s="39"/>
    </row>
    <row r="2270" ht="15">
      <c r="GR2270" s="39"/>
    </row>
    <row r="2271" ht="15">
      <c r="GR2271" s="39"/>
    </row>
    <row r="2272" ht="15">
      <c r="GR2272" s="39"/>
    </row>
    <row r="2273" ht="15">
      <c r="GR2273" s="39"/>
    </row>
    <row r="2274" ht="15">
      <c r="GR2274" s="39"/>
    </row>
    <row r="2275" ht="15">
      <c r="GR2275" s="39"/>
    </row>
    <row r="2276" ht="15">
      <c r="GR2276" s="39"/>
    </row>
    <row r="2277" ht="15">
      <c r="GR2277" s="39"/>
    </row>
    <row r="2278" ht="15">
      <c r="GR2278" s="39"/>
    </row>
    <row r="2279" ht="15">
      <c r="GR2279" s="39"/>
    </row>
    <row r="2280" ht="15">
      <c r="GR2280" s="39"/>
    </row>
    <row r="2281" ht="15">
      <c r="GR2281" s="39"/>
    </row>
    <row r="2282" ht="15">
      <c r="GR2282" s="39"/>
    </row>
    <row r="2283" ht="15">
      <c r="GR2283" s="39"/>
    </row>
    <row r="2284" ht="15">
      <c r="GR2284" s="39"/>
    </row>
    <row r="2285" ht="15">
      <c r="GR2285" s="39"/>
    </row>
    <row r="2286" ht="15">
      <c r="GR2286" s="39"/>
    </row>
    <row r="2287" ht="15">
      <c r="GR2287" s="39"/>
    </row>
    <row r="2288" ht="15">
      <c r="GR2288" s="39"/>
    </row>
    <row r="2289" ht="15">
      <c r="GR2289" s="39"/>
    </row>
    <row r="2290" ht="15">
      <c r="GR2290" s="39"/>
    </row>
    <row r="2291" ht="15">
      <c r="GR2291" s="39"/>
    </row>
    <row r="2292" ht="15">
      <c r="GR2292" s="39"/>
    </row>
    <row r="2293" ht="15">
      <c r="GR2293" s="39"/>
    </row>
    <row r="2294" ht="15">
      <c r="GR2294" s="39"/>
    </row>
    <row r="2295" ht="15">
      <c r="GR2295" s="39"/>
    </row>
    <row r="2296" ht="15">
      <c r="GR2296" s="39"/>
    </row>
    <row r="2297" ht="15">
      <c r="GR2297" s="39"/>
    </row>
    <row r="2298" ht="15">
      <c r="GR2298" s="39"/>
    </row>
    <row r="2299" ht="15">
      <c r="GR2299" s="39"/>
    </row>
    <row r="2300" ht="15">
      <c r="GR2300" s="39"/>
    </row>
    <row r="2301" ht="15">
      <c r="GR2301" s="39"/>
    </row>
    <row r="2302" ht="15">
      <c r="GR2302" s="39"/>
    </row>
    <row r="2303" ht="15">
      <c r="GR2303" s="39"/>
    </row>
    <row r="2304" ht="15">
      <c r="GR2304" s="39"/>
    </row>
    <row r="2305" ht="15">
      <c r="GR2305" s="39"/>
    </row>
    <row r="2306" ht="15">
      <c r="GR2306" s="39"/>
    </row>
    <row r="2307" ht="15">
      <c r="GR2307" s="39"/>
    </row>
    <row r="2308" ht="15">
      <c r="GR2308" s="39"/>
    </row>
    <row r="2309" ht="15">
      <c r="GR2309" s="39"/>
    </row>
    <row r="2310" ht="15">
      <c r="GR2310" s="39"/>
    </row>
    <row r="2311" ht="15">
      <c r="GR2311" s="39"/>
    </row>
    <row r="2312" ht="15">
      <c r="GR2312" s="39"/>
    </row>
    <row r="2313" ht="15">
      <c r="GR2313" s="39"/>
    </row>
    <row r="2314" ht="15">
      <c r="GR2314" s="39"/>
    </row>
    <row r="2315" ht="15">
      <c r="GR2315" s="39"/>
    </row>
    <row r="2316" ht="15">
      <c r="GR2316" s="39"/>
    </row>
    <row r="2317" ht="15">
      <c r="GR2317" s="39"/>
    </row>
    <row r="2318" ht="15">
      <c r="GR2318" s="39"/>
    </row>
    <row r="2319" ht="15">
      <c r="GR2319" s="39"/>
    </row>
    <row r="2320" ht="15">
      <c r="GR2320" s="39"/>
    </row>
    <row r="2321" ht="15">
      <c r="GR2321" s="39"/>
    </row>
    <row r="2322" ht="15">
      <c r="GR2322" s="39"/>
    </row>
    <row r="2323" ht="15">
      <c r="GR2323" s="39"/>
    </row>
    <row r="2324" ht="15">
      <c r="GR2324" s="39"/>
    </row>
    <row r="2325" ht="15">
      <c r="GR2325" s="39"/>
    </row>
    <row r="2326" ht="15">
      <c r="GR2326" s="39"/>
    </row>
    <row r="2327" ht="15">
      <c r="GR2327" s="39"/>
    </row>
    <row r="2328" ht="15">
      <c r="GR2328" s="39"/>
    </row>
    <row r="2329" ht="15">
      <c r="GR2329" s="39"/>
    </row>
    <row r="2330" ht="15">
      <c r="GR2330" s="39"/>
    </row>
    <row r="2331" ht="15">
      <c r="GR2331" s="39"/>
    </row>
    <row r="2332" ht="15">
      <c r="GR2332" s="39"/>
    </row>
    <row r="2333" ht="15">
      <c r="GR2333" s="39"/>
    </row>
    <row r="2334" ht="15">
      <c r="GR2334" s="39"/>
    </row>
    <row r="2335" ht="15">
      <c r="GR2335" s="39"/>
    </row>
    <row r="2336" ht="15">
      <c r="GR2336" s="39"/>
    </row>
    <row r="2337" ht="15">
      <c r="GR2337" s="39"/>
    </row>
    <row r="2338" ht="15">
      <c r="GR2338" s="39"/>
    </row>
    <row r="2339" ht="15">
      <c r="GR2339" s="39"/>
    </row>
    <row r="2340" ht="15">
      <c r="GR2340" s="39"/>
    </row>
    <row r="2341" ht="15">
      <c r="GR2341" s="39"/>
    </row>
    <row r="2342" ht="15">
      <c r="GR2342" s="39"/>
    </row>
    <row r="2343" ht="15">
      <c r="GR2343" s="39"/>
    </row>
    <row r="2344" ht="15">
      <c r="GR2344" s="39"/>
    </row>
    <row r="2345" ht="15">
      <c r="GR2345" s="39"/>
    </row>
    <row r="2346" ht="15">
      <c r="GR2346" s="39"/>
    </row>
    <row r="2347" ht="15">
      <c r="GR2347" s="39"/>
    </row>
    <row r="2348" ht="15">
      <c r="GR2348" s="39"/>
    </row>
    <row r="2349" ht="15">
      <c r="GR2349" s="39"/>
    </row>
    <row r="2350" ht="15">
      <c r="GR2350" s="39"/>
    </row>
    <row r="2351" ht="15">
      <c r="GR2351" s="39"/>
    </row>
    <row r="2352" ht="15">
      <c r="GR2352" s="39"/>
    </row>
    <row r="2353" ht="15">
      <c r="GR2353" s="39"/>
    </row>
    <row r="2354" ht="15">
      <c r="GR2354" s="39"/>
    </row>
    <row r="2355" ht="15">
      <c r="GR2355" s="39"/>
    </row>
    <row r="2356" ht="15">
      <c r="GR2356" s="39"/>
    </row>
    <row r="2357" ht="15">
      <c r="GR2357" s="39"/>
    </row>
    <row r="2358" ht="15">
      <c r="GR2358" s="39"/>
    </row>
    <row r="2359" ht="15">
      <c r="GR2359" s="39"/>
    </row>
    <row r="2360" ht="15">
      <c r="GR2360" s="39"/>
    </row>
    <row r="2361" ht="15">
      <c r="GR2361" s="39"/>
    </row>
    <row r="2362" ht="15">
      <c r="GR2362" s="39"/>
    </row>
    <row r="2363" ht="15">
      <c r="GR2363" s="39"/>
    </row>
    <row r="2364" ht="15">
      <c r="GR2364" s="39"/>
    </row>
    <row r="2365" ht="15">
      <c r="GR2365" s="39"/>
    </row>
    <row r="2366" ht="15">
      <c r="GR2366" s="39"/>
    </row>
    <row r="2367" ht="15">
      <c r="GR2367" s="39"/>
    </row>
    <row r="2368" ht="15">
      <c r="GR2368" s="39"/>
    </row>
    <row r="2369" ht="15">
      <c r="GR2369" s="39"/>
    </row>
    <row r="2370" ht="15">
      <c r="GR2370" s="39"/>
    </row>
    <row r="2371" ht="15">
      <c r="GR2371" s="39"/>
    </row>
    <row r="2372" ht="15">
      <c r="GR2372" s="39"/>
    </row>
    <row r="2373" ht="15">
      <c r="GR2373" s="39"/>
    </row>
    <row r="2374" ht="15">
      <c r="GR2374" s="39"/>
    </row>
    <row r="2375" ht="15">
      <c r="GR2375" s="39"/>
    </row>
    <row r="2376" ht="15">
      <c r="GR2376" s="39"/>
    </row>
    <row r="2377" ht="15">
      <c r="GR2377" s="39"/>
    </row>
    <row r="2378" ht="15">
      <c r="GR2378" s="39"/>
    </row>
    <row r="2379" ht="15">
      <c r="GR2379" s="39"/>
    </row>
    <row r="2380" ht="15">
      <c r="GR2380" s="39"/>
    </row>
    <row r="2381" ht="15">
      <c r="GR2381" s="39"/>
    </row>
    <row r="2382" ht="15">
      <c r="GR2382" s="39"/>
    </row>
    <row r="2383" ht="15">
      <c r="GR2383" s="39"/>
    </row>
    <row r="2384" ht="15">
      <c r="GR2384" s="39"/>
    </row>
    <row r="2385" ht="15">
      <c r="GR2385" s="39"/>
    </row>
    <row r="2386" ht="15">
      <c r="GR2386" s="39"/>
    </row>
    <row r="2387" ht="15">
      <c r="GR2387" s="39"/>
    </row>
    <row r="2388" ht="15">
      <c r="GR2388" s="39"/>
    </row>
    <row r="2389" ht="15">
      <c r="GR2389" s="39"/>
    </row>
    <row r="2390" ht="15">
      <c r="GR2390" s="39"/>
    </row>
    <row r="2391" ht="15">
      <c r="GR2391" s="39"/>
    </row>
    <row r="2392" ht="15">
      <c r="GR2392" s="39"/>
    </row>
    <row r="2393" ht="15">
      <c r="GR2393" s="39"/>
    </row>
    <row r="2394" ht="15">
      <c r="GR2394" s="39"/>
    </row>
    <row r="2395" ht="15">
      <c r="GR2395" s="39"/>
    </row>
    <row r="2396" ht="15">
      <c r="GR2396" s="39"/>
    </row>
    <row r="2397" ht="15">
      <c r="GR2397" s="39"/>
    </row>
    <row r="2398" ht="15">
      <c r="GR2398" s="39"/>
    </row>
    <row r="2399" ht="15">
      <c r="GR2399" s="39"/>
    </row>
    <row r="2400" ht="15">
      <c r="GR2400" s="39"/>
    </row>
    <row r="2401" ht="15">
      <c r="GR2401" s="39"/>
    </row>
    <row r="2402" ht="15">
      <c r="GR2402" s="39"/>
    </row>
    <row r="2403" ht="15">
      <c r="GR2403" s="39"/>
    </row>
    <row r="2404" ht="15">
      <c r="GR2404" s="39"/>
    </row>
    <row r="2405" ht="15">
      <c r="GR2405" s="39"/>
    </row>
    <row r="2406" ht="15">
      <c r="GR2406" s="39"/>
    </row>
    <row r="2407" ht="15">
      <c r="GR2407" s="39"/>
    </row>
    <row r="2408" ht="15">
      <c r="GR2408" s="39"/>
    </row>
    <row r="2409" ht="15">
      <c r="GR2409" s="39"/>
    </row>
    <row r="2410" ht="15">
      <c r="GR2410" s="39"/>
    </row>
    <row r="2411" ht="15">
      <c r="GR2411" s="39"/>
    </row>
    <row r="2412" ht="15">
      <c r="GR2412" s="39"/>
    </row>
    <row r="2413" ht="15">
      <c r="GR2413" s="39"/>
    </row>
    <row r="2414" ht="15">
      <c r="GR2414" s="39"/>
    </row>
    <row r="2415" ht="15">
      <c r="GR2415" s="39"/>
    </row>
    <row r="2416" ht="15">
      <c r="GR2416" s="39"/>
    </row>
    <row r="2417" ht="15">
      <c r="GR2417" s="39"/>
    </row>
    <row r="2418" ht="15">
      <c r="GR2418" s="39"/>
    </row>
    <row r="2419" ht="15">
      <c r="GR2419" s="39"/>
    </row>
    <row r="2420" ht="15">
      <c r="GR2420" s="39"/>
    </row>
    <row r="2421" ht="15">
      <c r="GR2421" s="39"/>
    </row>
    <row r="2422" ht="15">
      <c r="GR2422" s="39"/>
    </row>
    <row r="2423" ht="15">
      <c r="GR2423" s="39"/>
    </row>
    <row r="2424" ht="15">
      <c r="GR2424" s="39"/>
    </row>
    <row r="2425" ht="15">
      <c r="GR2425" s="39"/>
    </row>
    <row r="2426" ht="15">
      <c r="GR2426" s="39"/>
    </row>
    <row r="2427" ht="15">
      <c r="GR2427" s="39"/>
    </row>
    <row r="2428" ht="15">
      <c r="GR2428" s="39"/>
    </row>
    <row r="2429" ht="15">
      <c r="GR2429" s="39"/>
    </row>
    <row r="2430" ht="15">
      <c r="GR2430" s="39"/>
    </row>
    <row r="2431" ht="15">
      <c r="GR2431" s="39"/>
    </row>
    <row r="2432" ht="15">
      <c r="GR2432" s="39"/>
    </row>
    <row r="2433" ht="15">
      <c r="GR2433" s="39"/>
    </row>
    <row r="2434" ht="15">
      <c r="GR2434" s="39"/>
    </row>
    <row r="2435" ht="15">
      <c r="GR2435" s="39"/>
    </row>
    <row r="2436" ht="15">
      <c r="GR2436" s="39"/>
    </row>
    <row r="2437" ht="15">
      <c r="GR2437" s="39"/>
    </row>
    <row r="2438" ht="15">
      <c r="GR2438" s="39"/>
    </row>
    <row r="2439" ht="15">
      <c r="GR2439" s="39"/>
    </row>
    <row r="2440" ht="15">
      <c r="GR2440" s="39"/>
    </row>
    <row r="2441" ht="15">
      <c r="GR2441" s="39"/>
    </row>
    <row r="2442" ht="15">
      <c r="GR2442" s="39"/>
    </row>
    <row r="2443" ht="15">
      <c r="GR2443" s="39"/>
    </row>
    <row r="2444" ht="15">
      <c r="GR2444" s="39"/>
    </row>
    <row r="2445" ht="15">
      <c r="GR2445" s="39"/>
    </row>
    <row r="2446" ht="15">
      <c r="GR2446" s="39"/>
    </row>
    <row r="2447" ht="15">
      <c r="GR2447" s="39"/>
    </row>
    <row r="2448" ht="15">
      <c r="GR2448" s="39"/>
    </row>
    <row r="2449" ht="15">
      <c r="GR2449" s="39"/>
    </row>
    <row r="2450" ht="15">
      <c r="GR2450" s="39"/>
    </row>
    <row r="2451" ht="15">
      <c r="GR2451" s="39"/>
    </row>
    <row r="2452" ht="15">
      <c r="GR2452" s="39"/>
    </row>
    <row r="2453" ht="15">
      <c r="GR2453" s="39"/>
    </row>
    <row r="2454" ht="15">
      <c r="GR2454" s="39"/>
    </row>
  </sheetData>
  <mergeCells count="294">
    <mergeCell ref="B2:E2"/>
    <mergeCell ref="F2:AK2"/>
    <mergeCell ref="F3:V3"/>
    <mergeCell ref="W3:AA3"/>
    <mergeCell ref="AK3:AQ3"/>
    <mergeCell ref="AD4:AN4"/>
    <mergeCell ref="AO4:AP4"/>
    <mergeCell ref="B5:B6"/>
    <mergeCell ref="D5:D6"/>
    <mergeCell ref="E5:E6"/>
    <mergeCell ref="F5:F6"/>
    <mergeCell ref="AL5:AS5"/>
    <mergeCell ref="B7:B10"/>
    <mergeCell ref="C7:C10"/>
    <mergeCell ref="D7:D10"/>
    <mergeCell ref="E7:E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GA7:GA10"/>
    <mergeCell ref="GB7:GB10"/>
    <mergeCell ref="GC7:GC10"/>
    <mergeCell ref="GD7:GD10"/>
    <mergeCell ref="GE7:GE10"/>
    <mergeCell ref="GF7:GF10"/>
    <mergeCell ref="GG7:GG10"/>
    <mergeCell ref="GH7:GH10"/>
    <mergeCell ref="GI7:GI10"/>
    <mergeCell ref="GJ7:GJ10"/>
    <mergeCell ref="GK7:GK10"/>
    <mergeCell ref="GL7:GL10"/>
    <mergeCell ref="B11:B14"/>
    <mergeCell ref="C11:C14"/>
    <mergeCell ref="D11:D14"/>
    <mergeCell ref="E11:E14"/>
    <mergeCell ref="AL11:AL14"/>
    <mergeCell ref="AM11:AM14"/>
    <mergeCell ref="AN11:AN14"/>
    <mergeCell ref="AO11:AO14"/>
    <mergeCell ref="AP11:AP14"/>
    <mergeCell ref="AQ11:AQ14"/>
    <mergeCell ref="AR11:AR14"/>
    <mergeCell ref="AS11:AS14"/>
    <mergeCell ref="AT11:AT14"/>
    <mergeCell ref="GA11:GA14"/>
    <mergeCell ref="GB11:GB14"/>
    <mergeCell ref="GC11:GC14"/>
    <mergeCell ref="GD11:GD14"/>
    <mergeCell ref="GE11:GE14"/>
    <mergeCell ref="GF11:GF14"/>
    <mergeCell ref="GG11:GG14"/>
    <mergeCell ref="GH11:GH14"/>
    <mergeCell ref="GI11:GI14"/>
    <mergeCell ref="GJ11:GJ14"/>
    <mergeCell ref="GK11:GK14"/>
    <mergeCell ref="GL11:GL14"/>
    <mergeCell ref="B15:B18"/>
    <mergeCell ref="C15:C18"/>
    <mergeCell ref="D15:D18"/>
    <mergeCell ref="E15:E18"/>
    <mergeCell ref="AL15:AL18"/>
    <mergeCell ref="AM15:AM18"/>
    <mergeCell ref="AN15:AN18"/>
    <mergeCell ref="AO15:AO18"/>
    <mergeCell ref="AP15:AP18"/>
    <mergeCell ref="AQ15:AQ18"/>
    <mergeCell ref="AR15:AR18"/>
    <mergeCell ref="AS15:AS18"/>
    <mergeCell ref="AT15:AT18"/>
    <mergeCell ref="GA15:GA18"/>
    <mergeCell ref="GB15:GB18"/>
    <mergeCell ref="GC15:GC18"/>
    <mergeCell ref="GD15:GD18"/>
    <mergeCell ref="GE15:GE18"/>
    <mergeCell ref="GF15:GF18"/>
    <mergeCell ref="GG15:GG18"/>
    <mergeCell ref="GH15:GH18"/>
    <mergeCell ref="GI15:GI18"/>
    <mergeCell ref="GJ15:GJ18"/>
    <mergeCell ref="GK15:GK18"/>
    <mergeCell ref="GL15:GL18"/>
    <mergeCell ref="B19:B22"/>
    <mergeCell ref="C19:C22"/>
    <mergeCell ref="D19:D22"/>
    <mergeCell ref="E19:E22"/>
    <mergeCell ref="AL19:AL22"/>
    <mergeCell ref="AM19:AM22"/>
    <mergeCell ref="AN19:AN22"/>
    <mergeCell ref="AO19:AO22"/>
    <mergeCell ref="AP19:AP22"/>
    <mergeCell ref="AQ19:AQ22"/>
    <mergeCell ref="AR19:AR22"/>
    <mergeCell ref="AS19:AS22"/>
    <mergeCell ref="AT19:AT22"/>
    <mergeCell ref="GA19:GA22"/>
    <mergeCell ref="GB19:GB22"/>
    <mergeCell ref="GC19:GC22"/>
    <mergeCell ref="GD19:GD22"/>
    <mergeCell ref="GE19:GE22"/>
    <mergeCell ref="GF19:GF22"/>
    <mergeCell ref="GG19:GG22"/>
    <mergeCell ref="GH19:GH22"/>
    <mergeCell ref="GI19:GI22"/>
    <mergeCell ref="GJ19:GJ22"/>
    <mergeCell ref="GK19:GK22"/>
    <mergeCell ref="GL19:GL22"/>
    <mergeCell ref="B23:B26"/>
    <mergeCell ref="C23:C26"/>
    <mergeCell ref="D23:D26"/>
    <mergeCell ref="E23:E26"/>
    <mergeCell ref="AL23:AL26"/>
    <mergeCell ref="AM23:AM26"/>
    <mergeCell ref="AN23:AN26"/>
    <mergeCell ref="AO23:AO26"/>
    <mergeCell ref="AP23:AP26"/>
    <mergeCell ref="AQ23:AQ26"/>
    <mergeCell ref="AR23:AR26"/>
    <mergeCell ref="AS23:AS26"/>
    <mergeCell ref="AT23:AT26"/>
    <mergeCell ref="GA23:GA26"/>
    <mergeCell ref="GB23:GB26"/>
    <mergeCell ref="GC23:GC26"/>
    <mergeCell ref="GD23:GD26"/>
    <mergeCell ref="GE23:GE26"/>
    <mergeCell ref="GF23:GF26"/>
    <mergeCell ref="GG23:GG26"/>
    <mergeCell ref="GH23:GH26"/>
    <mergeCell ref="GI23:GI26"/>
    <mergeCell ref="GJ23:GJ26"/>
    <mergeCell ref="GK23:GK26"/>
    <mergeCell ref="GL23:GL26"/>
    <mergeCell ref="B27:B30"/>
    <mergeCell ref="C27:C30"/>
    <mergeCell ref="D27:D30"/>
    <mergeCell ref="E27:E30"/>
    <mergeCell ref="AL27:AL30"/>
    <mergeCell ref="AM27:AM30"/>
    <mergeCell ref="AN27:AN30"/>
    <mergeCell ref="AO27:AO30"/>
    <mergeCell ref="AP27:AP30"/>
    <mergeCell ref="AQ27:AQ30"/>
    <mergeCell ref="AR27:AR30"/>
    <mergeCell ref="AS27:AS30"/>
    <mergeCell ref="AT27:AT30"/>
    <mergeCell ref="GA27:GA30"/>
    <mergeCell ref="GB27:GB30"/>
    <mergeCell ref="GC27:GC30"/>
    <mergeCell ref="GD27:GD30"/>
    <mergeCell ref="GE27:GE30"/>
    <mergeCell ref="GF27:GF30"/>
    <mergeCell ref="GG27:GG30"/>
    <mergeCell ref="GH27:GH30"/>
    <mergeCell ref="GI27:GI30"/>
    <mergeCell ref="GJ27:GJ30"/>
    <mergeCell ref="GK27:GK30"/>
    <mergeCell ref="GL27:GL30"/>
    <mergeCell ref="B31:B34"/>
    <mergeCell ref="C31:C34"/>
    <mergeCell ref="D31:D34"/>
    <mergeCell ref="E31:E34"/>
    <mergeCell ref="AL31:AL34"/>
    <mergeCell ref="AM31:AM34"/>
    <mergeCell ref="AN31:AN34"/>
    <mergeCell ref="AO31:AO34"/>
    <mergeCell ref="AP31:AP34"/>
    <mergeCell ref="AQ31:AQ34"/>
    <mergeCell ref="AR31:AR34"/>
    <mergeCell ref="AS31:AS34"/>
    <mergeCell ref="AT31:AT34"/>
    <mergeCell ref="GA31:GA34"/>
    <mergeCell ref="GB31:GB34"/>
    <mergeCell ref="GC31:GC34"/>
    <mergeCell ref="GD31:GD34"/>
    <mergeCell ref="GE31:GE34"/>
    <mergeCell ref="GF31:GF34"/>
    <mergeCell ref="GG31:GG34"/>
    <mergeCell ref="GH31:GH34"/>
    <mergeCell ref="GI31:GI34"/>
    <mergeCell ref="GJ31:GJ34"/>
    <mergeCell ref="GK31:GK34"/>
    <mergeCell ref="GL31:GL34"/>
    <mergeCell ref="B35:B38"/>
    <mergeCell ref="C35:C38"/>
    <mergeCell ref="D35:D38"/>
    <mergeCell ref="E35:E38"/>
    <mergeCell ref="AL35:AL38"/>
    <mergeCell ref="AM35:AM38"/>
    <mergeCell ref="AN35:AN38"/>
    <mergeCell ref="AO35:AO38"/>
    <mergeCell ref="AP35:AP38"/>
    <mergeCell ref="AQ35:AQ38"/>
    <mergeCell ref="AR35:AR38"/>
    <mergeCell ref="AS35:AS38"/>
    <mergeCell ref="AT35:AT38"/>
    <mergeCell ref="GA35:GA38"/>
    <mergeCell ref="GB35:GB38"/>
    <mergeCell ref="GC35:GC38"/>
    <mergeCell ref="GD35:GD38"/>
    <mergeCell ref="GE35:GE38"/>
    <mergeCell ref="GF35:GF38"/>
    <mergeCell ref="GG35:GG38"/>
    <mergeCell ref="GH35:GH38"/>
    <mergeCell ref="GI35:GI38"/>
    <mergeCell ref="GJ35:GJ38"/>
    <mergeCell ref="GK35:GK38"/>
    <mergeCell ref="GL35:GL38"/>
    <mergeCell ref="B39:B42"/>
    <mergeCell ref="C39:C42"/>
    <mergeCell ref="D39:D42"/>
    <mergeCell ref="E39:E42"/>
    <mergeCell ref="AL39:AL42"/>
    <mergeCell ref="AM39:AM42"/>
    <mergeCell ref="AN39:AN42"/>
    <mergeCell ref="AO39:AO42"/>
    <mergeCell ref="AP39:AP42"/>
    <mergeCell ref="AQ39:AQ42"/>
    <mergeCell ref="AR39:AR42"/>
    <mergeCell ref="AS39:AS42"/>
    <mergeCell ref="AT39:AT42"/>
    <mergeCell ref="GA39:GA42"/>
    <mergeCell ref="GB39:GB42"/>
    <mergeCell ref="GC39:GC42"/>
    <mergeCell ref="GD39:GD42"/>
    <mergeCell ref="GE39:GE42"/>
    <mergeCell ref="GF39:GF42"/>
    <mergeCell ref="GG39:GG42"/>
    <mergeCell ref="GH39:GH42"/>
    <mergeCell ref="GI39:GI42"/>
    <mergeCell ref="GJ39:GJ42"/>
    <mergeCell ref="GK39:GK42"/>
    <mergeCell ref="GL39:GL42"/>
    <mergeCell ref="B43:B46"/>
    <mergeCell ref="C43:C46"/>
    <mergeCell ref="D43:D46"/>
    <mergeCell ref="E43:E46"/>
    <mergeCell ref="AL43:AL46"/>
    <mergeCell ref="AM43:AM46"/>
    <mergeCell ref="AN43:AN46"/>
    <mergeCell ref="AO43:AO46"/>
    <mergeCell ref="AP43:AP46"/>
    <mergeCell ref="AQ43:AQ46"/>
    <mergeCell ref="AR43:AR46"/>
    <mergeCell ref="AS43:AS46"/>
    <mergeCell ref="AT43:AT46"/>
    <mergeCell ref="GA43:GA46"/>
    <mergeCell ref="GB43:GB46"/>
    <mergeCell ref="GC43:GC46"/>
    <mergeCell ref="GD43:GD46"/>
    <mergeCell ref="GE43:GE46"/>
    <mergeCell ref="GF43:GF46"/>
    <mergeCell ref="GG43:GG46"/>
    <mergeCell ref="GH43:GH46"/>
    <mergeCell ref="GI43:GI46"/>
    <mergeCell ref="GJ43:GJ46"/>
    <mergeCell ref="GK43:GK46"/>
    <mergeCell ref="GL43:GL46"/>
    <mergeCell ref="B47:B50"/>
    <mergeCell ref="C47:C50"/>
    <mergeCell ref="D47:D50"/>
    <mergeCell ref="E47:E50"/>
    <mergeCell ref="AL47:AL50"/>
    <mergeCell ref="AM47:AM50"/>
    <mergeCell ref="AN47:AN50"/>
    <mergeCell ref="AO47:AO50"/>
    <mergeCell ref="AP47:AP50"/>
    <mergeCell ref="AQ47:AQ50"/>
    <mergeCell ref="AR47:AR50"/>
    <mergeCell ref="AS47:AS50"/>
    <mergeCell ref="AT47:AT50"/>
    <mergeCell ref="GA47:GA50"/>
    <mergeCell ref="GB47:GB50"/>
    <mergeCell ref="GC47:GC50"/>
    <mergeCell ref="GD47:GD50"/>
    <mergeCell ref="GE47:GE50"/>
    <mergeCell ref="GF47:GF50"/>
    <mergeCell ref="GG47:GG50"/>
    <mergeCell ref="GH47:GH50"/>
    <mergeCell ref="GI47:GI50"/>
    <mergeCell ref="GJ47:GJ50"/>
    <mergeCell ref="GK47:GK50"/>
    <mergeCell ref="GL47:GL50"/>
    <mergeCell ref="B51:B54"/>
    <mergeCell ref="D52:D53"/>
    <mergeCell ref="B55:B58"/>
    <mergeCell ref="D55:D58"/>
    <mergeCell ref="AJ56:AS56"/>
    <mergeCell ref="AJ57:AS57"/>
    <mergeCell ref="AJ58:AS58"/>
  </mergeCells>
  <conditionalFormatting sqref="AT1:AT7 AM6:AS7 AL15:AT15 AL19:AT19 AL23:AT23 AL27:AT27 AL31:AT31 AL35:AT35 AL39:AT39 AL43:AT43 AL11:AT11 AG1:AK1 D43:E43 D3:F5 D1:E1 D7:E7 D11:E11 D15:E15 D23:E23 D27:E27 D31:E31 D19:E19 GR7:GV7 GR886:GR2454 D35:E35 D39:E39 G3:AC4 AD3:AK3 AO1:AS4 AL1:AN3 AL5:AL7 GR8:GR46 GR51:GR310 F7:F46">
    <cfRule type="expression" priority="1" dxfId="0" stopIfTrue="1">
      <formula>IF(OR(H5="sub",H5="ned"),OR("Д","ДП"),OR("Д","ДП","ПО","ПОО","БО","ГО","Ш","СД"))</formula>
    </cfRule>
  </conditionalFormatting>
  <conditionalFormatting sqref="G11:AG50 AH47:AK47 G7:AH10 AH48:AH50 AJ11:AK11 AH11:AH46">
    <cfRule type="expression" priority="2" dxfId="1" stopIfTrue="1">
      <formula>OR(G$5="суб",G$5="нед")</formula>
    </cfRule>
  </conditionalFormatting>
  <conditionalFormatting sqref="AI48:AK50 AI7:AK10 AJ12:AK46 AI11:AI46">
    <cfRule type="expression" priority="3" dxfId="2" stopIfTrue="1">
      <formula>OR(AI$5="суб",AI$5="нед")</formula>
    </cfRule>
    <cfRule type="expression" priority="4" dxfId="3" stopIfTrue="1">
      <formula>$AI$6="1"</formula>
    </cfRule>
  </conditionalFormatting>
  <conditionalFormatting sqref="G5:AK6">
    <cfRule type="expression" priority="5" dxfId="1" stopIfTrue="1">
      <formula>OR(G$5="суб",G$5="нед")</formula>
    </cfRule>
  </conditionalFormatting>
  <conditionalFormatting sqref="B3:C5 B7:C7 B1:C1 B11:C11 B15:C15 C19 C23 C27 C31 C35 C39 C43 B19:B46">
    <cfRule type="expression" priority="6" dxfId="0" stopIfTrue="1">
      <formula>IF(OR(G5="sub",G5="ned"),OR("Д","ДП"),OR("Д","ДП","ПО","ПОО","БО","ГО","Ш","СД"))</formula>
    </cfRule>
  </conditionalFormatting>
  <conditionalFormatting sqref="AL47:AT47 GR47:GR50 D47:E47 F47:F50 F1:AF1 B2:AK2">
    <cfRule type="expression" priority="7" dxfId="0" stopIfTrue="1">
      <formula>IF(OR(#REF!="sub",#REF!="ned"),OR("Д","ДП"),OR("Д","ДП","ПО","ПОО","БО","ГО","Ш","СД"))</formula>
    </cfRule>
  </conditionalFormatting>
  <conditionalFormatting sqref="C47 B47:B50">
    <cfRule type="expression" priority="8" dxfId="0" stopIfTrue="1">
      <formula>IF(OR(#REF!="sub",#REF!="ned"),OR("Д","ДП"),OR("Д","ДП","ПО","ПОО","БО","ГО","Ш","СД"))</formula>
    </cfRule>
  </conditionalFormatting>
  <dataValidations count="17"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16:AG18 AJ16:AK18">
      <formula1>IF(OR(G$15="Д",G$15="По",G$15="СД",G$15="",G$15="ПоО",G$15="Но",G$15="Бо",G$15="Го")," ",OR(G16=1,G16=2,G16=3,G16=4,G16=5,G16=6,G16=7,G16=8))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" sqref="G12:AG14 AJ12:AK14">
      <formula1>IF(OR(G$11="Д",G$11="По",G$11="СД",G$11="",G$11="ПоО",G$11="Но",G$11="Бо",G$11="Го")," ",OR(G12=1,G12=2,G12=3,G12=4,G12=5,G12=6,G12=7,G12=8))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" sqref="G20:AG22 AJ20:AK22">
      <formula1>IF(OR(G$19="Д",G$19="По",G$19="СД",G$19="",G$19="ПоО",G$19="Но",G$19="Бо",G$19="Го")," ",OR(G20=1,G20=2,G20=3,G20=4,G20=5,G20=6,G20=7,G20=8))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48:AK50">
      <formula1>IF(OR(G$47="Д",G$47="По",G$47="СД",G$47="",G$47="ПоО",G$47="Но",G$47="Бо",G$47="Го")," ",OR(G48=1,G48=2,G48=3,G48=4,G48=5,G48=6,G48=7,G48=8))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44:AK46">
      <formula1>IF(OR(G$43="Д",G$43="По",G$43="СД",G$43="",G$43="ПоО",G$43="Но",G$43="Бо",G$43="Го")," ",OR(G44=1,G44=2,G44=3,G44=4,G44=5,G44=6,G44=7,G44=8))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40:AK42">
      <formula1>IF(OR(G$39="Д",G$39="По",G$39="СД",G$39="",G$39="ПоО",G$39="Но",G$39="Бо",G$39="Го")," ",OR(G40=1,G40=2,G40=3,G40=4,G40=5,G40=6,G40=7,G40=8))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36:AG38 AJ36:AK38">
      <formula1>IF(OR(G$35="Д",G$35="По",G$35="СД",G$35="",G$35="ПоО",G$35="Но",G$35="Бо",G$35="Го")," ",OR(G36=1,G36=2,G36=3,G36=4,G36=5,G36=6,G36=7,G36=8))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32:AG34 AJ32:AK34">
      <formula1>IF(OR(G$31="Д",G$31="По",G$31="СД",G$31="",G$31="ПоО",G$31="Но",G$31="Бо",G$31="Го")," ",OR(G32=1,G32=2,G32=3,G32=4,G32=5,G32=6,G32=7,G32=8))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28:AG30 AJ28:AK30">
      <formula1>IF(OR(G$27="Д",G$27="По",G$27="СД",G$27="",G$27="ПоО",G$27="Но",G$27="Бо",G$27="Го")," ",OR(G28=1,G28=2,G28=3,G28=4,G28=5,G28=6,G28=7,G28=8))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24:AG26 AJ24:AK26">
      <formula1>IF(OR(G$23="Д",G$23="По",G$23="СД",G$23="",G$23="ПоО",G$23="Но",G$23="Бо",G$23="Го")," ",OR(G24=1,G24=2,G24=3,G24=4,G24=5,G24=6,G24=7,G24=8))</formula1>
    </dataValidation>
    <dataValidation type="custom" showInputMessage="1" showErrorMessage="1" errorTitle="УПОЗОРЕЊЕ" error="Радни сати морају бити усклађени са ознаком у пољу легенда.&#10;У једној смени може бити максимално осам радних часова." sqref="G8:AK10 AH12:AI14 AH16:AI18 AH20:AI22 AH24:AI26 AH28:AI30 AH32:AI34 AH36:AI38">
      <formula1>IF(OR(G$7="Д",G$7="По",G$7="СД",G$7="",G$7="ПоО",G$7="Но",G$7="Бо",G$7="Го")," ",OR(G8=1,G8=2,G8=3,G8=4,G8=5,G8=6,G8=7,G8=8))</formula1>
    </dataValidation>
    <dataValidation type="custom" allowBlank="1" showInputMessage="1" showErrorMessage="1" errorTitle="УПОЗОРЕЊЕ" error="Овде можете уписати само скраћенице из легенде.&#10;Викендом можете унети само Д, ДП, СП, Р" sqref="G39:AK39 G43:AK43 G47:AK47 G7:AK7 G15:AK15 G35:AK35 G31:AK31 G27:AK27 G23:AK23 G11:AK11 G19:AK19">
      <formula1>IF(OR(G$5="суб",G$5="нед"),OR(G39="Д",G39="ДП",G39="СП",G39="Р",G39="КД"),OR(G39="Д",G39="ДП",G39="СП",G39="Р",G39="СД",G39="Бо",G39="Го",G39="По",G39="Но",G39="ПоО",G39="КД"))</formula1>
    </dataValidation>
    <dataValidation type="textLength" allowBlank="1" showInputMessage="1" showErrorMessage="1" errorTitle="УПОЗОРЕЊЕ" error="Обавезно унеси ЈМБГ!" sqref="D7 D47 D43 D39 D35 D31 D27 D23 D19 D15 D11">
      <formula1>22</formula1>
      <formula2>45</formula2>
    </dataValidation>
    <dataValidation type="list" showInputMessage="1" showErrorMessage="1" sqref="W3:AA3">
      <formula1>$GR$7:$GR$294</formula1>
    </dataValidation>
    <dataValidation type="list" allowBlank="1" showInputMessage="1" showErrorMessage="1" errorTitle="УПОЗОРЕЊЕ" error="Овде можете унети само податке из листе" sqref="E7 E47 E43 E39 E35 E31 E27 E23 E19 E15 E11">
      <formula1>$GA$6:$GL$6</formula1>
    </dataValidation>
    <dataValidation allowBlank="1" showInputMessage="1" showErrorMessage="1" promptTitle="ИНФОРМАЦИЈА" prompt="У овој колони се аутоматски израчунава број прековремених сати (или мањак) за текући месец. Добијену вредност унесите у табелу за прерасподелу радних часова." sqref="AT6"/>
    <dataValidation showInputMessage="1" showErrorMessage="1" sqref="AO4:AP4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Strasno</dc:creator>
  <cp:keywords/>
  <dc:description/>
  <cp:lastModifiedBy>Strasno</cp:lastModifiedBy>
  <dcterms:created xsi:type="dcterms:W3CDTF">2008-06-15T11:27:22Z</dcterms:created>
  <dcterms:modified xsi:type="dcterms:W3CDTF">2008-06-15T11:35:15Z</dcterms:modified>
  <cp:category/>
  <cp:version/>
  <cp:contentType/>
  <cp:contentStatus/>
</cp:coreProperties>
</file>