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Parfemi m. i z." sheetId="1" r:id="rId1"/>
    <sheet name="Zenska kozmetika" sheetId="2" r:id="rId2"/>
    <sheet name="Muska kozmetika " sheetId="3" r:id="rId3"/>
    <sheet name="Sheet2" sheetId="4" r:id="rId4"/>
    <sheet name="Sheet1" sheetId="5" r:id="rId5"/>
  </sheets>
  <definedNames>
    <definedName name="_xlnm._FilterDatabase" localSheetId="2" hidden="1">'Muska kozmetika '!$B$9:$O$34</definedName>
    <definedName name="_xlnm._FilterDatabase" localSheetId="0" hidden="1">'Parfemi m. i z.'!$B$9:$O$68</definedName>
    <definedName name="_xlnm._FilterDatabase" localSheetId="1" hidden="1">'Zenska kozmetika'!$B$9:$O$50</definedName>
    <definedName name="Marza">'Parfemi m. i z.'!$I$3</definedName>
    <definedName name="Muska">'Muska kozmetika '!$B$9:$O$33</definedName>
    <definedName name="Parfemi">'Parfemi m. i z.'!$B$9:$O$67</definedName>
    <definedName name="PDV">'Parfemi m. i z.'!$I$2</definedName>
    <definedName name="ROK">'Parfemi m. i z.'!$I$5</definedName>
    <definedName name="Vrednosteura">'Parfemi m. i z.'!$I$4</definedName>
    <definedName name="Zenska">'Zenska kozmetika'!$B$9:$O$49</definedName>
  </definedNames>
  <calcPr fullCalcOnLoad="1"/>
</workbook>
</file>

<file path=xl/comments1.xml><?xml version="1.0" encoding="utf-8"?>
<comments xmlns="http://schemas.openxmlformats.org/spreadsheetml/2006/main">
  <authors>
    <author>Petar</author>
  </authors>
  <commentList>
    <comment ref="E9" authorId="0">
      <text>
        <r>
          <rPr>
            <b/>
            <sz val="8"/>
            <rFont val="Tahoma"/>
            <family val="0"/>
          </rPr>
          <t xml:space="preserve">Parfimerija"MMM":
Tip parfema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Parfimerija "MMM":
Robu nabavljamo od Ino-dobavljaca u EUR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Parfimerija "MMM":
Robu prodajemo kupcima u zemlji u Din.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Petar</author>
  </authors>
  <commentList>
    <comment ref="H5" authorId="0">
      <text>
        <r>
          <rPr>
            <b/>
            <sz val="8"/>
            <rFont val="Tahoma"/>
            <family val="0"/>
          </rPr>
          <t>Parfimerija "MMM":
Rok uporebe 3 godine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Parfimerija"MMM":
Tip parfema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Parfimerija "MMM":
Robu nabavljamo od Ino-dobavljaca u EUR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Parfimerija "MMM":
Robu prodajemo kupcima u zemlji u Din.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Petar</author>
  </authors>
  <commentList>
    <comment ref="E9" authorId="0">
      <text>
        <r>
          <rPr>
            <b/>
            <sz val="8"/>
            <rFont val="Tahoma"/>
            <family val="0"/>
          </rPr>
          <t xml:space="preserve">Parfimerija"MMM":
Tip parfema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Parfimerija "MMM":
Robu nabavljamo od Ino-dobavljaca u EUR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Parfimerija "MMM":
Robu prodajemo kupcima u zemlji u Din.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Petar</author>
  </authors>
  <commentList>
    <comment ref="E9" authorId="0">
      <text>
        <r>
          <rPr>
            <b/>
            <sz val="8"/>
            <rFont val="Tahoma"/>
            <family val="0"/>
          </rPr>
          <t xml:space="preserve">Parfimerija"MMM":
Tip parfema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Parfimerija "MMM":
Robu nabavljamo od Ino-dobavljaca u EUR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Parfimerija "MMM":
Robu prodajemo kupcima u zemlji u Din.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<sst xmlns="http://schemas.openxmlformats.org/spreadsheetml/2006/main" count="575" uniqueCount="256">
  <si>
    <t>Boucheron JAIPUR HOMME</t>
  </si>
  <si>
    <t>Boucheron BOUCHERON INITIAL</t>
  </si>
  <si>
    <t>Boucheron BOUCHERON TROUBLE</t>
  </si>
  <si>
    <t>Boucheron JAIPUR SAPHIR</t>
  </si>
  <si>
    <t>Lancome MIRACLE</t>
  </si>
  <si>
    <t>Lancome ATTRACTION</t>
  </si>
  <si>
    <t>Boss INTENSE</t>
  </si>
  <si>
    <t>Boss DEEP RED</t>
  </si>
  <si>
    <t>Boss IN MOTION</t>
  </si>
  <si>
    <t>Armani MANIA m</t>
  </si>
  <si>
    <t>Armani MANIA w</t>
  </si>
  <si>
    <t>Armani SENSI</t>
  </si>
  <si>
    <t>Armani BLACK CODE m</t>
  </si>
  <si>
    <t>Armani ACQUA DI GIO m</t>
  </si>
  <si>
    <t>Armani CITY GLAM w</t>
  </si>
  <si>
    <t>Armani CITY GLAM m</t>
  </si>
  <si>
    <t>J. P. Gaultier CLASSIQUE</t>
  </si>
  <si>
    <t>J. P. Gaultier MALE</t>
  </si>
  <si>
    <t>Cacharel AMOR AMOR</t>
  </si>
  <si>
    <t>Calvin Klein ETERNITY m</t>
  </si>
  <si>
    <t>Calvin Klein ETERNITY w</t>
  </si>
  <si>
    <t>Calvin Klein TRUTH w</t>
  </si>
  <si>
    <t>Calvin Klein TRUTH m</t>
  </si>
  <si>
    <t>Calvin Klein ESCAPE m</t>
  </si>
  <si>
    <t>Calvin Klein ONE</t>
  </si>
  <si>
    <t>Calvin Klein CONTRADICION m</t>
  </si>
  <si>
    <t>Calvin Klein OBSESSION m</t>
  </si>
  <si>
    <t>Calvin Klein OBSESSION w</t>
  </si>
  <si>
    <t>Gucci RUSH w</t>
  </si>
  <si>
    <t>Burberry LONDON w</t>
  </si>
  <si>
    <t>Burberry LONDON m</t>
  </si>
  <si>
    <t>Burberry WEEKEND m</t>
  </si>
  <si>
    <t>Cerruti SI</t>
  </si>
  <si>
    <t>D&amp;G LIGHT BLUE</t>
  </si>
  <si>
    <t>D&amp;G D&amp;G POUR HOMME</t>
  </si>
  <si>
    <t>Miyake MIYAKE</t>
  </si>
  <si>
    <t>Ralph Laurent RALPH</t>
  </si>
  <si>
    <t>Byblos BYBLOS</t>
  </si>
  <si>
    <t>YSL BODY KOUROS</t>
  </si>
  <si>
    <t>YSL M7</t>
  </si>
  <si>
    <t>YSL OPIUM</t>
  </si>
  <si>
    <t>YSL KOUROS</t>
  </si>
  <si>
    <t>YSL DUO MASCARA</t>
  </si>
  <si>
    <t>Kenzo KENZO FLOWER</t>
  </si>
  <si>
    <t>Kenzo KENZO POUR HOMME</t>
  </si>
  <si>
    <t>Bvlgari BLV NOTTE w</t>
  </si>
  <si>
    <t>Bvlgari BLV NOTTE m</t>
  </si>
  <si>
    <t>Bvlgari OMNIA CRISTAL</t>
  </si>
  <si>
    <t>Bvlgari BVLGARI AQUA m</t>
  </si>
  <si>
    <t>Versace DREAMER</t>
  </si>
  <si>
    <t>Aquolina PINK SUGAR</t>
  </si>
  <si>
    <t>Roberto Cavalli ROBERTO CAVALLI man</t>
  </si>
  <si>
    <t>Roberto Cavalli ROBERTO CAVALLI</t>
  </si>
  <si>
    <t>C. Dior ADICT w</t>
  </si>
  <si>
    <t>C. Dior JADORE w</t>
  </si>
  <si>
    <t>C. Dior HIGHER m</t>
  </si>
  <si>
    <t>Trussardi PYTON wmn</t>
  </si>
  <si>
    <t>Artikli</t>
  </si>
  <si>
    <t>Jed. Mere</t>
  </si>
  <si>
    <t>Sifra artikla</t>
  </si>
  <si>
    <t>R.br.</t>
  </si>
  <si>
    <t xml:space="preserve"> </t>
  </si>
  <si>
    <t>Cool Water Woman - Davidoff</t>
  </si>
  <si>
    <t>after shave</t>
  </si>
  <si>
    <t>roll-on</t>
  </si>
  <si>
    <t>50ml</t>
  </si>
  <si>
    <t>Boss - Hugo Boss</t>
  </si>
  <si>
    <t>Fahrenheit - Christian Dior</t>
  </si>
  <si>
    <t>Essential - Lacoste</t>
  </si>
  <si>
    <t>Adidas Black - Adidas</t>
  </si>
  <si>
    <t>Silver Moon - Federico Mahora Inspiracija</t>
  </si>
  <si>
    <t>Acqua di Gio - Giogio Armani</t>
  </si>
  <si>
    <t>Polo Black - Ralph Lauren</t>
  </si>
  <si>
    <t>Cool Water Game – Davidoff</t>
  </si>
  <si>
    <t>La Male – J.P. Gaultier</t>
  </si>
  <si>
    <t>Acqua Pour Home - Bulgari</t>
  </si>
  <si>
    <t>Gucci Pour Home - Gucci</t>
  </si>
  <si>
    <t>200ml</t>
  </si>
  <si>
    <t>Green Tea - Elizabeth Arden</t>
  </si>
  <si>
    <t>Euphoria - Calvin Klein</t>
  </si>
  <si>
    <t>Coco Madamoiselle - Chanel</t>
  </si>
  <si>
    <t>No.5 - Chanel</t>
  </si>
  <si>
    <t>Amor Amor - Cacharel</t>
  </si>
  <si>
    <t>Hugo Woman - Hugo Boss</t>
  </si>
  <si>
    <t>Angel - Thierry Mulger</t>
  </si>
  <si>
    <t>Light Blue - Dolce &amp; Gabbana</t>
  </si>
  <si>
    <t>Mania - Giorgio Armani</t>
  </si>
  <si>
    <t>Mexx Woman - Mexx</t>
  </si>
  <si>
    <t>Curious - Britny Spears</t>
  </si>
  <si>
    <t>Glow After Dark - J. Lo</t>
  </si>
  <si>
    <t>Into The Blue - Escada</t>
  </si>
  <si>
    <t>Rush - Gucci</t>
  </si>
  <si>
    <t>Be Delicious Women - Donna Karan</t>
  </si>
  <si>
    <t>Bright Crystal - Versace</t>
  </si>
  <si>
    <t>Eau De Parfum II - Gucci</t>
  </si>
  <si>
    <t>Dior Addict - Christian Dior</t>
  </si>
  <si>
    <t>The One - Dolce &amp; Gabbana</t>
  </si>
  <si>
    <t>gel za tusiranje</t>
  </si>
  <si>
    <t xml:space="preserve">mleko za telo </t>
  </si>
  <si>
    <t xml:space="preserve">Namena </t>
  </si>
  <si>
    <t>Nabavna cena bez PDV-a u EUR</t>
  </si>
  <si>
    <t>MARZA</t>
  </si>
  <si>
    <t>Nabavna cena bez PDV u Din.</t>
  </si>
  <si>
    <t>EUR</t>
  </si>
  <si>
    <t>PDV</t>
  </si>
  <si>
    <t>Prodajna cena u EUR</t>
  </si>
  <si>
    <t>ROK</t>
  </si>
  <si>
    <t>Datum pakovanja</t>
  </si>
  <si>
    <t>Datum isteka roka</t>
  </si>
  <si>
    <t>Rashod</t>
  </si>
  <si>
    <t xml:space="preserve">Datum </t>
  </si>
  <si>
    <t>00321</t>
  </si>
  <si>
    <t>00256</t>
  </si>
  <si>
    <t>09875</t>
  </si>
  <si>
    <t>01234</t>
  </si>
  <si>
    <t>08795</t>
  </si>
  <si>
    <t>05971</t>
  </si>
  <si>
    <t>09325</t>
  </si>
  <si>
    <t>01569</t>
  </si>
  <si>
    <t>01477</t>
  </si>
  <si>
    <t>01897</t>
  </si>
  <si>
    <t>07568</t>
  </si>
  <si>
    <t>01589</t>
  </si>
  <si>
    <t>00545</t>
  </si>
  <si>
    <t>08456</t>
  </si>
  <si>
    <t>02561</t>
  </si>
  <si>
    <t>00658</t>
  </si>
  <si>
    <t>00789</t>
  </si>
  <si>
    <t>00587</t>
  </si>
  <si>
    <t>00888</t>
  </si>
  <si>
    <t>08975</t>
  </si>
  <si>
    <t>00889</t>
  </si>
  <si>
    <t>03879</t>
  </si>
  <si>
    <t>00689</t>
  </si>
  <si>
    <t>00065</t>
  </si>
  <si>
    <t>00656</t>
  </si>
  <si>
    <t>01989</t>
  </si>
  <si>
    <t>08982</t>
  </si>
  <si>
    <t>08797</t>
  </si>
  <si>
    <t>00068</t>
  </si>
  <si>
    <t>07899</t>
  </si>
  <si>
    <t>01458</t>
  </si>
  <si>
    <t>08762</t>
  </si>
  <si>
    <t>04789</t>
  </si>
  <si>
    <t>00052</t>
  </si>
  <si>
    <t>03597</t>
  </si>
  <si>
    <t>06854</t>
  </si>
  <si>
    <t>00004</t>
  </si>
  <si>
    <t>06900</t>
  </si>
  <si>
    <t>02595</t>
  </si>
  <si>
    <t>05864</t>
  </si>
  <si>
    <t>05855</t>
  </si>
  <si>
    <t>01269</t>
  </si>
  <si>
    <t>00696</t>
  </si>
  <si>
    <t>00225</t>
  </si>
  <si>
    <t>00552</t>
  </si>
  <si>
    <t>08976</t>
  </si>
  <si>
    <t>00666</t>
  </si>
  <si>
    <t>05789</t>
  </si>
  <si>
    <t>00897</t>
  </si>
  <si>
    <t>03987</t>
  </si>
  <si>
    <t>05687</t>
  </si>
  <si>
    <t>00887</t>
  </si>
  <si>
    <t>00661</t>
  </si>
  <si>
    <t>03223</t>
  </si>
  <si>
    <t>01221</t>
  </si>
  <si>
    <t>03636</t>
  </si>
  <si>
    <t>09694</t>
  </si>
  <si>
    <t xml:space="preserve">Kolicina </t>
  </si>
  <si>
    <t xml:space="preserve">Iznos </t>
  </si>
  <si>
    <t>1254</t>
  </si>
  <si>
    <t>1852</t>
  </si>
  <si>
    <t>1697</t>
  </si>
  <si>
    <t>1987</t>
  </si>
  <si>
    <t>1478</t>
  </si>
  <si>
    <t>1596</t>
  </si>
  <si>
    <t>1832</t>
  </si>
  <si>
    <t>1762</t>
  </si>
  <si>
    <t>1735</t>
  </si>
  <si>
    <t>1968</t>
  </si>
  <si>
    <t>1563</t>
  </si>
  <si>
    <t>1753</t>
  </si>
  <si>
    <t>1951</t>
  </si>
  <si>
    <t>1113</t>
  </si>
  <si>
    <t>1158</t>
  </si>
  <si>
    <t>1225</t>
  </si>
  <si>
    <t>1359</t>
  </si>
  <si>
    <t>1658</t>
  </si>
  <si>
    <t>1855</t>
  </si>
  <si>
    <t>1566</t>
  </si>
  <si>
    <t>1445</t>
  </si>
  <si>
    <t>1985</t>
  </si>
  <si>
    <t>1222</t>
  </si>
  <si>
    <t>1756</t>
  </si>
  <si>
    <t>1555</t>
  </si>
  <si>
    <t>1888</t>
  </si>
  <si>
    <t>1963</t>
  </si>
  <si>
    <t>1846</t>
  </si>
  <si>
    <t>1111</t>
  </si>
  <si>
    <t>1332</t>
  </si>
  <si>
    <t>1868</t>
  </si>
  <si>
    <t>1252</t>
  </si>
  <si>
    <t>1747</t>
  </si>
  <si>
    <t>1598</t>
  </si>
  <si>
    <t>1636</t>
  </si>
  <si>
    <t>1969</t>
  </si>
  <si>
    <t>1203</t>
  </si>
  <si>
    <t>1032</t>
  </si>
  <si>
    <t>2225</t>
  </si>
  <si>
    <t>2236</t>
  </si>
  <si>
    <t>2569</t>
  </si>
  <si>
    <t>2587</t>
  </si>
  <si>
    <t>2445</t>
  </si>
  <si>
    <t>2168</t>
  </si>
  <si>
    <t>2685</t>
  </si>
  <si>
    <t>2449</t>
  </si>
  <si>
    <t>2995</t>
  </si>
  <si>
    <t>2002</t>
  </si>
  <si>
    <t>2605</t>
  </si>
  <si>
    <t>2108</t>
  </si>
  <si>
    <t>2380</t>
  </si>
  <si>
    <t>2007</t>
  </si>
  <si>
    <t>2019</t>
  </si>
  <si>
    <t>2946</t>
  </si>
  <si>
    <t>2300</t>
  </si>
  <si>
    <t>2700</t>
  </si>
  <si>
    <t>2684</t>
  </si>
  <si>
    <t>2641</t>
  </si>
  <si>
    <t>2310</t>
  </si>
  <si>
    <t>2460</t>
  </si>
  <si>
    <t>2899</t>
  </si>
  <si>
    <t xml:space="preserve">Prodajna cena sa PDV u Din </t>
  </si>
  <si>
    <t>50 ml</t>
  </si>
  <si>
    <t>100 ml</t>
  </si>
  <si>
    <t>90 ml</t>
  </si>
  <si>
    <t>30 ml</t>
  </si>
  <si>
    <t>40 ml</t>
  </si>
  <si>
    <t>65 ml</t>
  </si>
  <si>
    <t>75 ml</t>
  </si>
  <si>
    <t>100 ml</t>
  </si>
  <si>
    <t>parfem - z</t>
  </si>
  <si>
    <t>parfem - m</t>
  </si>
  <si>
    <t xml:space="preserve">parfem - z </t>
  </si>
  <si>
    <t xml:space="preserve">parfem - m </t>
  </si>
  <si>
    <t>OZNAKA</t>
  </si>
  <si>
    <t>ZNACENJE</t>
  </si>
  <si>
    <t>zenski parfem</t>
  </si>
  <si>
    <t>muski parfem</t>
  </si>
  <si>
    <t xml:space="preserve">Gel za tusiranje </t>
  </si>
  <si>
    <t xml:space="preserve">Mleko za telo </t>
  </si>
  <si>
    <t>Roll - on</t>
  </si>
  <si>
    <t xml:space="preserve">NAMENA </t>
  </si>
  <si>
    <t>NAMENA</t>
  </si>
  <si>
    <t>After shave</t>
  </si>
  <si>
    <t>Gel za tusiranje</t>
  </si>
  <si>
    <t xml:space="preserve">Roll-on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</si>
</sst>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[$€-1]"/>
    <numFmt numFmtId="169" formatCode="#,##0\ [$€-1];[Red]#,##0\ [$€-1]"/>
    <numFmt numFmtId="170" formatCode="_ * #,##0_)\ [$€-1]_ ;_ * \(#,##0\)\ [$€-1]_ ;_ * &quot;-&quot;_)\ [$€-1]_ ;_ @_ "/>
    <numFmt numFmtId="171" formatCode="#,##0.00\ [$Din.-81A];[Red]#,##0.00\ [$Din.-81A]"/>
    <numFmt numFmtId="172" formatCode="#,##0.00\ [$Din.-81A]"/>
    <numFmt numFmtId="173" formatCode="#,##0\ [$€-1]_);\(#,##0\ [$€-1]\)"/>
    <numFmt numFmtId="174" formatCode="#,##0\ [$Din.-81A];\-#,##0\ [$Din.-81A]"/>
    <numFmt numFmtId="175" formatCode="#,##0\ [$Din.-81A]"/>
    <numFmt numFmtId="176" formatCode="0.00;[Red]0.00"/>
    <numFmt numFmtId="177" formatCode="[$-409]dddd\,\ mmmm\ dd\,\ yyyy"/>
    <numFmt numFmtId="178" formatCode="m/d/yyyy;@"/>
    <numFmt numFmtId="179" formatCode="[$-409]d\-mmm\-yy;@"/>
    <numFmt numFmtId="180" formatCode="mm/dd/yy;@"/>
    <numFmt numFmtId="181" formatCode="m/d/yy;@"/>
    <numFmt numFmtId="182" formatCode="dd/mm/yyyy;@"/>
    <numFmt numFmtId="183" formatCode="yy/mm/dd;@"/>
    <numFmt numFmtId="184" formatCode="yyyy\-mm\-dd;@"/>
    <numFmt numFmtId="185" formatCode="mmm\-yyyy"/>
    <numFmt numFmtId="186" formatCode="[$-409]dd\-mmm\-yy;@"/>
    <numFmt numFmtId="187" formatCode="#,##0\ [$€-1]"/>
    <numFmt numFmtId="188" formatCode="#,##0.00\ [$Дин.-C1A]"/>
    <numFmt numFmtId="189" formatCode="#,##0\ [$Дин.-C1A]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3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7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73" fontId="0" fillId="0" borderId="5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0" xfId="0" applyBorder="1" applyAlignment="1">
      <alignment/>
    </xf>
    <xf numFmtId="172" fontId="0" fillId="0" borderId="5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2" fillId="0" borderId="9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13" xfId="0" applyNumberFormat="1" applyBorder="1" applyAlignment="1">
      <alignment/>
    </xf>
    <xf numFmtId="9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7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3366FF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7"/>
  <sheetViews>
    <sheetView workbookViewId="0" topLeftCell="A1">
      <selection activeCell="A14" sqref="A14:IV14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9.7109375" style="0" customWidth="1"/>
    <col min="4" max="4" width="35.421875" style="0" customWidth="1"/>
    <col min="5" max="5" width="14.28125" style="0" customWidth="1"/>
    <col min="6" max="6" width="12.140625" style="0" customWidth="1"/>
    <col min="7" max="7" width="10.00390625" style="0" customWidth="1"/>
    <col min="8" max="8" width="13.7109375" style="0" customWidth="1"/>
    <col min="9" max="9" width="17.8515625" style="0" customWidth="1"/>
    <col min="10" max="10" width="13.7109375" style="0" customWidth="1"/>
    <col min="11" max="11" width="14.421875" style="0" customWidth="1"/>
    <col min="12" max="12" width="17.8515625" style="0" customWidth="1"/>
    <col min="13" max="13" width="15.140625" style="0" customWidth="1"/>
    <col min="14" max="14" width="11.8515625" style="0" customWidth="1"/>
  </cols>
  <sheetData>
    <row r="1" ht="13.5" thickBot="1"/>
    <row r="2" spans="5:12" ht="14.25" thickBot="1" thickTop="1">
      <c r="E2" s="47" t="s">
        <v>244</v>
      </c>
      <c r="F2" s="48" t="s">
        <v>245</v>
      </c>
      <c r="H2" s="29" t="s">
        <v>104</v>
      </c>
      <c r="I2" s="42">
        <v>0.18</v>
      </c>
      <c r="K2" s="3" t="s">
        <v>110</v>
      </c>
      <c r="L2" s="9">
        <f ca="1">TODAY()</f>
        <v>39476</v>
      </c>
    </row>
    <row r="3" spans="5:9" ht="13.5" thickTop="1">
      <c r="E3" s="32" t="s">
        <v>240</v>
      </c>
      <c r="F3" s="46" t="s">
        <v>246</v>
      </c>
      <c r="H3" s="12" t="s">
        <v>101</v>
      </c>
      <c r="I3" s="43">
        <v>0.2</v>
      </c>
    </row>
    <row r="4" spans="5:9" ht="13.5" thickBot="1">
      <c r="E4" s="14" t="s">
        <v>241</v>
      </c>
      <c r="F4" s="19" t="s">
        <v>247</v>
      </c>
      <c r="H4" s="12" t="s">
        <v>103</v>
      </c>
      <c r="I4" s="44">
        <v>80</v>
      </c>
    </row>
    <row r="5" spans="8:9" ht="12" customHeight="1" thickBot="1" thickTop="1">
      <c r="H5" s="14" t="s">
        <v>106</v>
      </c>
      <c r="I5" s="45">
        <v>1080</v>
      </c>
    </row>
    <row r="6" ht="13.5" thickTop="1"/>
    <row r="8" ht="13.5" thickBot="1"/>
    <row r="9" spans="2:15" ht="39" thickTop="1">
      <c r="B9" s="20" t="s">
        <v>60</v>
      </c>
      <c r="C9" s="21" t="s">
        <v>59</v>
      </c>
      <c r="D9" s="21" t="s">
        <v>57</v>
      </c>
      <c r="E9" s="21" t="s">
        <v>99</v>
      </c>
      <c r="F9" s="21" t="s">
        <v>58</v>
      </c>
      <c r="G9" s="21" t="s">
        <v>168</v>
      </c>
      <c r="H9" s="22" t="s">
        <v>100</v>
      </c>
      <c r="I9" s="23" t="s">
        <v>102</v>
      </c>
      <c r="J9" s="24" t="s">
        <v>231</v>
      </c>
      <c r="K9" s="22" t="s">
        <v>105</v>
      </c>
      <c r="L9" s="22" t="s">
        <v>169</v>
      </c>
      <c r="M9" s="21" t="s">
        <v>107</v>
      </c>
      <c r="N9" s="22" t="s">
        <v>108</v>
      </c>
      <c r="O9" s="33" t="s">
        <v>109</v>
      </c>
    </row>
    <row r="10" spans="2:15" ht="12.75">
      <c r="B10" s="12">
        <v>1</v>
      </c>
      <c r="C10" s="34" t="s">
        <v>111</v>
      </c>
      <c r="D10" s="3" t="s">
        <v>50</v>
      </c>
      <c r="E10" s="3" t="s">
        <v>240</v>
      </c>
      <c r="F10" s="40" t="s">
        <v>232</v>
      </c>
      <c r="G10" s="4">
        <v>20</v>
      </c>
      <c r="H10" s="5">
        <v>20</v>
      </c>
      <c r="I10" s="7">
        <f aca="true" t="shared" si="0" ref="I10:I41">H10*Vrednosteura</f>
        <v>1600</v>
      </c>
      <c r="J10" s="7">
        <f aca="true" t="shared" si="1" ref="J10:J41">I10*(1+Marza)*(1+PDV)</f>
        <v>2265.6</v>
      </c>
      <c r="K10" s="11">
        <f aca="true" t="shared" si="2" ref="K10:K41">J10/Vrednosteura</f>
        <v>28.32</v>
      </c>
      <c r="L10" s="7">
        <f>G10*J10</f>
        <v>45312</v>
      </c>
      <c r="M10" s="25">
        <v>38788</v>
      </c>
      <c r="N10" s="9">
        <f aca="true" t="shared" si="3" ref="N10:N41">M10+ROK</f>
        <v>39868</v>
      </c>
      <c r="O10" s="13" t="str">
        <f ca="1">IF(N10&gt;TODAY(),"VAZI","NE VAZI")</f>
        <v>VAZI</v>
      </c>
    </row>
    <row r="11" spans="2:15" ht="12.75">
      <c r="B11" s="12">
        <f>1+B10</f>
        <v>2</v>
      </c>
      <c r="C11" s="34" t="s">
        <v>112</v>
      </c>
      <c r="D11" s="3" t="s">
        <v>13</v>
      </c>
      <c r="E11" s="3" t="s">
        <v>241</v>
      </c>
      <c r="F11" s="40" t="s">
        <v>232</v>
      </c>
      <c r="G11" s="4">
        <v>15</v>
      </c>
      <c r="H11" s="5">
        <v>35</v>
      </c>
      <c r="I11" s="7">
        <f t="shared" si="0"/>
        <v>2800</v>
      </c>
      <c r="J11" s="7">
        <f t="shared" si="1"/>
        <v>3964.7999999999997</v>
      </c>
      <c r="K11" s="11">
        <f t="shared" si="2"/>
        <v>49.559999999999995</v>
      </c>
      <c r="L11" s="7">
        <f aca="true" t="shared" si="4" ref="L11:L67">G11*J11</f>
        <v>59471.99999999999</v>
      </c>
      <c r="M11" s="25">
        <v>38754</v>
      </c>
      <c r="N11" s="9">
        <f t="shared" si="3"/>
        <v>39834</v>
      </c>
      <c r="O11" s="13" t="str">
        <f ca="1">IF(N11&gt;TODAY(),"VAZI","NE VAZI")</f>
        <v>VAZI</v>
      </c>
    </row>
    <row r="12" spans="2:15" ht="12.75">
      <c r="B12" s="12">
        <f aca="true" t="shared" si="5" ref="B12:B67">1+B11</f>
        <v>3</v>
      </c>
      <c r="C12" s="34" t="s">
        <v>113</v>
      </c>
      <c r="D12" s="3" t="s">
        <v>12</v>
      </c>
      <c r="E12" s="3" t="s">
        <v>241</v>
      </c>
      <c r="F12" s="40" t="s">
        <v>232</v>
      </c>
      <c r="G12" s="4">
        <v>25</v>
      </c>
      <c r="H12" s="5">
        <v>35</v>
      </c>
      <c r="I12" s="7">
        <f t="shared" si="0"/>
        <v>2800</v>
      </c>
      <c r="J12" s="7">
        <f t="shared" si="1"/>
        <v>3964.7999999999997</v>
      </c>
      <c r="K12" s="11">
        <f t="shared" si="2"/>
        <v>49.559999999999995</v>
      </c>
      <c r="L12" s="7">
        <f t="shared" si="4"/>
        <v>99120</v>
      </c>
      <c r="M12" s="25">
        <v>37987</v>
      </c>
      <c r="N12" s="9">
        <f t="shared" si="3"/>
        <v>39067</v>
      </c>
      <c r="O12" s="13" t="str">
        <f ca="1">IF(N12&gt;TODAY(),"VAZI","NE VAZI")</f>
        <v>NE VAZI</v>
      </c>
    </row>
    <row r="13" spans="2:15" ht="12.75">
      <c r="B13" s="12">
        <f t="shared" si="5"/>
        <v>4</v>
      </c>
      <c r="C13" s="34" t="s">
        <v>114</v>
      </c>
      <c r="D13" s="3" t="s">
        <v>15</v>
      </c>
      <c r="E13" s="3" t="s">
        <v>241</v>
      </c>
      <c r="F13" s="40" t="s">
        <v>232</v>
      </c>
      <c r="G13" s="4">
        <v>10</v>
      </c>
      <c r="H13" s="5">
        <v>35</v>
      </c>
      <c r="I13" s="7">
        <f t="shared" si="0"/>
        <v>2800</v>
      </c>
      <c r="J13" s="7">
        <f t="shared" si="1"/>
        <v>3964.7999999999997</v>
      </c>
      <c r="K13" s="11">
        <f t="shared" si="2"/>
        <v>49.559999999999995</v>
      </c>
      <c r="L13" s="7">
        <f t="shared" si="4"/>
        <v>39648</v>
      </c>
      <c r="M13" s="25">
        <v>39118</v>
      </c>
      <c r="N13" s="9">
        <f t="shared" si="3"/>
        <v>40198</v>
      </c>
      <c r="O13" s="13" t="str">
        <f aca="true" ca="1" t="shared" si="6" ref="O13:O67">IF(N13&gt;TODAY(),"VAZI","NE VAZI")</f>
        <v>VAZI</v>
      </c>
    </row>
    <row r="14" spans="2:15" ht="12.75">
      <c r="B14" s="12">
        <f t="shared" si="5"/>
        <v>5</v>
      </c>
      <c r="C14" s="34" t="s">
        <v>115</v>
      </c>
      <c r="D14" s="3" t="s">
        <v>14</v>
      </c>
      <c r="E14" s="3" t="s">
        <v>240</v>
      </c>
      <c r="F14" s="40" t="s">
        <v>232</v>
      </c>
      <c r="G14" s="4">
        <v>30</v>
      </c>
      <c r="H14" s="5">
        <v>35</v>
      </c>
      <c r="I14" s="7">
        <f t="shared" si="0"/>
        <v>2800</v>
      </c>
      <c r="J14" s="7">
        <f t="shared" si="1"/>
        <v>3964.7999999999997</v>
      </c>
      <c r="K14" s="11">
        <f t="shared" si="2"/>
        <v>49.559999999999995</v>
      </c>
      <c r="L14" s="7">
        <f t="shared" si="4"/>
        <v>118943.99999999999</v>
      </c>
      <c r="M14" s="25">
        <v>38206</v>
      </c>
      <c r="N14" s="9">
        <f t="shared" si="3"/>
        <v>39286</v>
      </c>
      <c r="O14" s="13" t="str">
        <f ca="1" t="shared" si="6"/>
        <v>NE VAZI</v>
      </c>
    </row>
    <row r="15" spans="2:15" ht="12.75">
      <c r="B15" s="12">
        <f t="shared" si="5"/>
        <v>6</v>
      </c>
      <c r="C15" s="34" t="s">
        <v>116</v>
      </c>
      <c r="D15" s="3" t="s">
        <v>9</v>
      </c>
      <c r="E15" s="3" t="s">
        <v>241</v>
      </c>
      <c r="F15" s="40" t="s">
        <v>233</v>
      </c>
      <c r="G15" s="4">
        <v>20</v>
      </c>
      <c r="H15" s="5">
        <v>45</v>
      </c>
      <c r="I15" s="7">
        <f t="shared" si="0"/>
        <v>3600</v>
      </c>
      <c r="J15" s="7">
        <f t="shared" si="1"/>
        <v>5097.599999999999</v>
      </c>
      <c r="K15" s="11">
        <f t="shared" si="2"/>
        <v>63.71999999999999</v>
      </c>
      <c r="L15" s="7">
        <f t="shared" si="4"/>
        <v>101951.99999999999</v>
      </c>
      <c r="M15" s="25">
        <v>39427</v>
      </c>
      <c r="N15" s="9">
        <f t="shared" si="3"/>
        <v>40507</v>
      </c>
      <c r="O15" s="13" t="str">
        <f ca="1" t="shared" si="6"/>
        <v>VAZI</v>
      </c>
    </row>
    <row r="16" spans="2:15" ht="12.75">
      <c r="B16" s="12">
        <f t="shared" si="5"/>
        <v>7</v>
      </c>
      <c r="C16" s="34" t="s">
        <v>117</v>
      </c>
      <c r="D16" s="3" t="s">
        <v>10</v>
      </c>
      <c r="E16" s="3" t="s">
        <v>240</v>
      </c>
      <c r="F16" s="40" t="s">
        <v>232</v>
      </c>
      <c r="G16" s="4">
        <v>15</v>
      </c>
      <c r="H16" s="5">
        <v>40</v>
      </c>
      <c r="I16" s="7">
        <f t="shared" si="0"/>
        <v>3200</v>
      </c>
      <c r="J16" s="7">
        <f t="shared" si="1"/>
        <v>4531.2</v>
      </c>
      <c r="K16" s="11">
        <f t="shared" si="2"/>
        <v>56.64</v>
      </c>
      <c r="L16" s="7">
        <f t="shared" si="4"/>
        <v>67968</v>
      </c>
      <c r="M16" s="25">
        <v>38637</v>
      </c>
      <c r="N16" s="9">
        <f t="shared" si="3"/>
        <v>39717</v>
      </c>
      <c r="O16" s="13" t="str">
        <f ca="1" t="shared" si="6"/>
        <v>VAZI</v>
      </c>
    </row>
    <row r="17" spans="2:15" ht="12.75">
      <c r="B17" s="12">
        <f t="shared" si="5"/>
        <v>8</v>
      </c>
      <c r="C17" s="34" t="s">
        <v>118</v>
      </c>
      <c r="D17" s="3" t="s">
        <v>11</v>
      </c>
      <c r="E17" s="3" t="s">
        <v>240</v>
      </c>
      <c r="F17" s="40" t="s">
        <v>232</v>
      </c>
      <c r="G17" s="4">
        <v>15</v>
      </c>
      <c r="H17" s="5">
        <v>45</v>
      </c>
      <c r="I17" s="7">
        <f t="shared" si="0"/>
        <v>3600</v>
      </c>
      <c r="J17" s="7">
        <f t="shared" si="1"/>
        <v>5097.599999999999</v>
      </c>
      <c r="K17" s="11">
        <f t="shared" si="2"/>
        <v>63.71999999999999</v>
      </c>
      <c r="L17" s="7">
        <f t="shared" si="4"/>
        <v>76463.99999999999</v>
      </c>
      <c r="M17" s="25">
        <v>39047</v>
      </c>
      <c r="N17" s="9">
        <f t="shared" si="3"/>
        <v>40127</v>
      </c>
      <c r="O17" s="13" t="str">
        <f ca="1" t="shared" si="6"/>
        <v>VAZI</v>
      </c>
    </row>
    <row r="18" spans="2:15" ht="12.75">
      <c r="B18" s="12">
        <f t="shared" si="5"/>
        <v>9</v>
      </c>
      <c r="C18" s="34" t="s">
        <v>120</v>
      </c>
      <c r="D18" s="3" t="s">
        <v>7</v>
      </c>
      <c r="E18" s="3" t="s">
        <v>240</v>
      </c>
      <c r="F18" s="40" t="s">
        <v>232</v>
      </c>
      <c r="G18" s="4">
        <v>25</v>
      </c>
      <c r="H18" s="5">
        <v>40</v>
      </c>
      <c r="I18" s="7">
        <f t="shared" si="0"/>
        <v>3200</v>
      </c>
      <c r="J18" s="7">
        <f t="shared" si="1"/>
        <v>4531.2</v>
      </c>
      <c r="K18" s="11">
        <f t="shared" si="2"/>
        <v>56.64</v>
      </c>
      <c r="L18" s="7">
        <f t="shared" si="4"/>
        <v>113280</v>
      </c>
      <c r="M18" s="25">
        <v>38689</v>
      </c>
      <c r="N18" s="9">
        <f t="shared" si="3"/>
        <v>39769</v>
      </c>
      <c r="O18" s="13" t="str">
        <f ca="1" t="shared" si="6"/>
        <v>VAZI</v>
      </c>
    </row>
    <row r="19" spans="2:15" ht="12.75">
      <c r="B19" s="12">
        <f t="shared" si="5"/>
        <v>10</v>
      </c>
      <c r="C19" s="34" t="s">
        <v>119</v>
      </c>
      <c r="D19" s="3" t="s">
        <v>8</v>
      </c>
      <c r="E19" s="3" t="s">
        <v>240</v>
      </c>
      <c r="F19" s="40" t="s">
        <v>234</v>
      </c>
      <c r="G19" s="4">
        <v>30</v>
      </c>
      <c r="H19" s="5">
        <v>40</v>
      </c>
      <c r="I19" s="7">
        <f t="shared" si="0"/>
        <v>3200</v>
      </c>
      <c r="J19" s="7">
        <f t="shared" si="1"/>
        <v>4531.2</v>
      </c>
      <c r="K19" s="11">
        <f t="shared" si="2"/>
        <v>56.64</v>
      </c>
      <c r="L19" s="7">
        <f t="shared" si="4"/>
        <v>135936</v>
      </c>
      <c r="M19" s="25">
        <v>39239</v>
      </c>
      <c r="N19" s="9">
        <f t="shared" si="3"/>
        <v>40319</v>
      </c>
      <c r="O19" s="13" t="str">
        <f ca="1" t="shared" si="6"/>
        <v>VAZI</v>
      </c>
    </row>
    <row r="20" spans="2:15" ht="12.75">
      <c r="B20" s="12">
        <f t="shared" si="5"/>
        <v>11</v>
      </c>
      <c r="C20" s="34" t="s">
        <v>121</v>
      </c>
      <c r="D20" s="3" t="s">
        <v>6</v>
      </c>
      <c r="E20" s="3" t="s">
        <v>240</v>
      </c>
      <c r="F20" s="40" t="s">
        <v>232</v>
      </c>
      <c r="G20" s="4">
        <v>15</v>
      </c>
      <c r="H20" s="5">
        <v>40</v>
      </c>
      <c r="I20" s="7">
        <f t="shared" si="0"/>
        <v>3200</v>
      </c>
      <c r="J20" s="7">
        <f t="shared" si="1"/>
        <v>4531.2</v>
      </c>
      <c r="K20" s="11">
        <f t="shared" si="2"/>
        <v>56.64</v>
      </c>
      <c r="L20" s="7">
        <f t="shared" si="4"/>
        <v>67968</v>
      </c>
      <c r="M20" s="25">
        <v>39020</v>
      </c>
      <c r="N20" s="9">
        <f t="shared" si="3"/>
        <v>40100</v>
      </c>
      <c r="O20" s="13" t="str">
        <f ca="1" t="shared" si="6"/>
        <v>VAZI</v>
      </c>
    </row>
    <row r="21" spans="2:15" ht="12.75">
      <c r="B21" s="12">
        <f t="shared" si="5"/>
        <v>12</v>
      </c>
      <c r="C21" s="34" t="s">
        <v>122</v>
      </c>
      <c r="D21" s="3" t="s">
        <v>1</v>
      </c>
      <c r="E21" s="3" t="s">
        <v>241</v>
      </c>
      <c r="F21" s="40" t="s">
        <v>232</v>
      </c>
      <c r="G21" s="4">
        <v>10</v>
      </c>
      <c r="H21" s="5">
        <v>40</v>
      </c>
      <c r="I21" s="7">
        <f t="shared" si="0"/>
        <v>3200</v>
      </c>
      <c r="J21" s="7">
        <f t="shared" si="1"/>
        <v>4531.2</v>
      </c>
      <c r="K21" s="11">
        <f t="shared" si="2"/>
        <v>56.64</v>
      </c>
      <c r="L21" s="7">
        <f t="shared" si="4"/>
        <v>45312</v>
      </c>
      <c r="M21" s="25">
        <v>39060</v>
      </c>
      <c r="N21" s="9">
        <f t="shared" si="3"/>
        <v>40140</v>
      </c>
      <c r="O21" s="13" t="str">
        <f ca="1" t="shared" si="6"/>
        <v>VAZI</v>
      </c>
    </row>
    <row r="22" spans="2:15" ht="12.75">
      <c r="B22" s="12">
        <f t="shared" si="5"/>
        <v>13</v>
      </c>
      <c r="C22" s="34" t="s">
        <v>123</v>
      </c>
      <c r="D22" s="3" t="s">
        <v>2</v>
      </c>
      <c r="E22" s="3" t="s">
        <v>241</v>
      </c>
      <c r="F22" s="40" t="s">
        <v>232</v>
      </c>
      <c r="G22" s="4">
        <v>20</v>
      </c>
      <c r="H22" s="5">
        <v>35</v>
      </c>
      <c r="I22" s="7">
        <f t="shared" si="0"/>
        <v>2800</v>
      </c>
      <c r="J22" s="7">
        <f t="shared" si="1"/>
        <v>3964.7999999999997</v>
      </c>
      <c r="K22" s="11">
        <f t="shared" si="2"/>
        <v>49.559999999999995</v>
      </c>
      <c r="L22" s="7">
        <f t="shared" si="4"/>
        <v>79296</v>
      </c>
      <c r="M22" s="25">
        <v>39026</v>
      </c>
      <c r="N22" s="9">
        <f t="shared" si="3"/>
        <v>40106</v>
      </c>
      <c r="O22" s="13" t="str">
        <f ca="1" t="shared" si="6"/>
        <v>VAZI</v>
      </c>
    </row>
    <row r="23" spans="2:15" ht="12.75">
      <c r="B23" s="12">
        <f t="shared" si="5"/>
        <v>14</v>
      </c>
      <c r="C23" s="34" t="s">
        <v>124</v>
      </c>
      <c r="D23" s="3" t="s">
        <v>0</v>
      </c>
      <c r="E23" s="3" t="s">
        <v>243</v>
      </c>
      <c r="F23" s="40" t="s">
        <v>235</v>
      </c>
      <c r="G23" s="4">
        <v>15</v>
      </c>
      <c r="H23" s="5">
        <v>30</v>
      </c>
      <c r="I23" s="7">
        <f t="shared" si="0"/>
        <v>2400</v>
      </c>
      <c r="J23" s="7">
        <f t="shared" si="1"/>
        <v>3398.3999999999996</v>
      </c>
      <c r="K23" s="11">
        <f t="shared" si="2"/>
        <v>42.48</v>
      </c>
      <c r="L23" s="7">
        <f t="shared" si="4"/>
        <v>50975.99999999999</v>
      </c>
      <c r="M23" s="25">
        <v>38656</v>
      </c>
      <c r="N23" s="9">
        <f t="shared" si="3"/>
        <v>39736</v>
      </c>
      <c r="O23" s="13" t="str">
        <f ca="1" t="shared" si="6"/>
        <v>VAZI</v>
      </c>
    </row>
    <row r="24" spans="2:15" ht="12.75">
      <c r="B24" s="12">
        <f t="shared" si="5"/>
        <v>15</v>
      </c>
      <c r="C24" s="34" t="s">
        <v>125</v>
      </c>
      <c r="D24" s="3" t="s">
        <v>3</v>
      </c>
      <c r="E24" s="3" t="s">
        <v>243</v>
      </c>
      <c r="F24" s="40" t="s">
        <v>232</v>
      </c>
      <c r="G24" s="4">
        <v>15</v>
      </c>
      <c r="H24" s="5">
        <v>35</v>
      </c>
      <c r="I24" s="7">
        <f t="shared" si="0"/>
        <v>2800</v>
      </c>
      <c r="J24" s="7">
        <f t="shared" si="1"/>
        <v>3964.7999999999997</v>
      </c>
      <c r="K24" s="11">
        <f t="shared" si="2"/>
        <v>49.559999999999995</v>
      </c>
      <c r="L24" s="7">
        <f t="shared" si="4"/>
        <v>59471.99999999999</v>
      </c>
      <c r="M24" s="25">
        <v>39333</v>
      </c>
      <c r="N24" s="9">
        <f t="shared" si="3"/>
        <v>40413</v>
      </c>
      <c r="O24" s="13" t="str">
        <f ca="1" t="shared" si="6"/>
        <v>VAZI</v>
      </c>
    </row>
    <row r="25" spans="2:15" ht="12.75">
      <c r="B25" s="12">
        <f t="shared" si="5"/>
        <v>16</v>
      </c>
      <c r="C25" s="34" t="s">
        <v>126</v>
      </c>
      <c r="D25" s="3" t="s">
        <v>30</v>
      </c>
      <c r="E25" s="3" t="s">
        <v>243</v>
      </c>
      <c r="F25" s="40" t="s">
        <v>232</v>
      </c>
      <c r="G25" s="4">
        <v>20</v>
      </c>
      <c r="H25" s="5">
        <v>20</v>
      </c>
      <c r="I25" s="7">
        <f t="shared" si="0"/>
        <v>1600</v>
      </c>
      <c r="J25" s="7">
        <f t="shared" si="1"/>
        <v>2265.6</v>
      </c>
      <c r="K25" s="11">
        <f t="shared" si="2"/>
        <v>28.32</v>
      </c>
      <c r="L25" s="7">
        <f t="shared" si="4"/>
        <v>45312</v>
      </c>
      <c r="M25" s="25">
        <v>39365</v>
      </c>
      <c r="N25" s="9">
        <f t="shared" si="3"/>
        <v>40445</v>
      </c>
      <c r="O25" s="13" t="str">
        <f ca="1" t="shared" si="6"/>
        <v>VAZI</v>
      </c>
    </row>
    <row r="26" spans="2:15" ht="12.75">
      <c r="B26" s="12">
        <f t="shared" si="5"/>
        <v>17</v>
      </c>
      <c r="C26" s="34" t="s">
        <v>127</v>
      </c>
      <c r="D26" s="3" t="s">
        <v>29</v>
      </c>
      <c r="E26" s="3" t="s">
        <v>242</v>
      </c>
      <c r="F26" s="40" t="s">
        <v>232</v>
      </c>
      <c r="G26" s="4">
        <v>50</v>
      </c>
      <c r="H26" s="5">
        <v>30</v>
      </c>
      <c r="I26" s="7">
        <f t="shared" si="0"/>
        <v>2400</v>
      </c>
      <c r="J26" s="7">
        <f t="shared" si="1"/>
        <v>3398.3999999999996</v>
      </c>
      <c r="K26" s="11">
        <f t="shared" si="2"/>
        <v>42.48</v>
      </c>
      <c r="L26" s="7">
        <f t="shared" si="4"/>
        <v>169919.99999999997</v>
      </c>
      <c r="M26" s="25">
        <v>38522</v>
      </c>
      <c r="N26" s="9">
        <f t="shared" si="3"/>
        <v>39602</v>
      </c>
      <c r="O26" s="13" t="str">
        <f ca="1" t="shared" si="6"/>
        <v>VAZI</v>
      </c>
    </row>
    <row r="27" spans="2:15" ht="12.75">
      <c r="B27" s="12">
        <f t="shared" si="5"/>
        <v>18</v>
      </c>
      <c r="C27" s="34" t="s">
        <v>128</v>
      </c>
      <c r="D27" s="3" t="s">
        <v>31</v>
      </c>
      <c r="E27" s="3" t="s">
        <v>243</v>
      </c>
      <c r="F27" s="40" t="s">
        <v>232</v>
      </c>
      <c r="G27" s="4">
        <v>15</v>
      </c>
      <c r="H27" s="5">
        <v>20</v>
      </c>
      <c r="I27" s="7">
        <f t="shared" si="0"/>
        <v>1600</v>
      </c>
      <c r="J27" s="7">
        <f t="shared" si="1"/>
        <v>2265.6</v>
      </c>
      <c r="K27" s="11">
        <f t="shared" si="2"/>
        <v>28.32</v>
      </c>
      <c r="L27" s="7">
        <f t="shared" si="4"/>
        <v>33984</v>
      </c>
      <c r="M27" s="25">
        <v>38327</v>
      </c>
      <c r="N27" s="9">
        <f t="shared" si="3"/>
        <v>39407</v>
      </c>
      <c r="O27" s="13" t="str">
        <f ca="1" t="shared" si="6"/>
        <v>NE VAZI</v>
      </c>
    </row>
    <row r="28" spans="2:15" ht="12.75">
      <c r="B28" s="12">
        <f t="shared" si="5"/>
        <v>19</v>
      </c>
      <c r="C28" s="34" t="s">
        <v>129</v>
      </c>
      <c r="D28" s="3" t="s">
        <v>46</v>
      </c>
      <c r="E28" s="3" t="s">
        <v>243</v>
      </c>
      <c r="F28" s="40" t="s">
        <v>232</v>
      </c>
      <c r="G28" s="4">
        <v>10</v>
      </c>
      <c r="H28" s="5">
        <v>25</v>
      </c>
      <c r="I28" s="7">
        <f t="shared" si="0"/>
        <v>2000</v>
      </c>
      <c r="J28" s="7">
        <f t="shared" si="1"/>
        <v>2832</v>
      </c>
      <c r="K28" s="11">
        <f t="shared" si="2"/>
        <v>35.4</v>
      </c>
      <c r="L28" s="7">
        <f t="shared" si="4"/>
        <v>28320</v>
      </c>
      <c r="M28" s="25">
        <v>38749</v>
      </c>
      <c r="N28" s="9">
        <f t="shared" si="3"/>
        <v>39829</v>
      </c>
      <c r="O28" s="13" t="str">
        <f ca="1" t="shared" si="6"/>
        <v>VAZI</v>
      </c>
    </row>
    <row r="29" spans="2:15" ht="12.75">
      <c r="B29" s="12">
        <f t="shared" si="5"/>
        <v>20</v>
      </c>
      <c r="C29" s="34" t="s">
        <v>130</v>
      </c>
      <c r="D29" s="3" t="s">
        <v>45</v>
      </c>
      <c r="E29" s="3" t="s">
        <v>242</v>
      </c>
      <c r="F29" s="40" t="s">
        <v>236</v>
      </c>
      <c r="G29" s="4">
        <v>25</v>
      </c>
      <c r="H29" s="5">
        <v>30</v>
      </c>
      <c r="I29" s="7">
        <f t="shared" si="0"/>
        <v>2400</v>
      </c>
      <c r="J29" s="7">
        <f t="shared" si="1"/>
        <v>3398.3999999999996</v>
      </c>
      <c r="K29" s="11">
        <f t="shared" si="2"/>
        <v>42.48</v>
      </c>
      <c r="L29" s="7">
        <f t="shared" si="4"/>
        <v>84959.99999999999</v>
      </c>
      <c r="M29" s="25">
        <v>39153</v>
      </c>
      <c r="N29" s="9">
        <f t="shared" si="3"/>
        <v>40233</v>
      </c>
      <c r="O29" s="13" t="str">
        <f ca="1" t="shared" si="6"/>
        <v>VAZI</v>
      </c>
    </row>
    <row r="30" spans="2:15" ht="12.75">
      <c r="B30" s="12">
        <f t="shared" si="5"/>
        <v>21</v>
      </c>
      <c r="C30" s="34" t="s">
        <v>131</v>
      </c>
      <c r="D30" s="3" t="s">
        <v>48</v>
      </c>
      <c r="E30" s="3" t="s">
        <v>243</v>
      </c>
      <c r="F30" s="40" t="s">
        <v>232</v>
      </c>
      <c r="G30" s="4">
        <v>30</v>
      </c>
      <c r="H30" s="5">
        <v>25</v>
      </c>
      <c r="I30" s="7">
        <f t="shared" si="0"/>
        <v>2000</v>
      </c>
      <c r="J30" s="7">
        <f t="shared" si="1"/>
        <v>2832</v>
      </c>
      <c r="K30" s="11">
        <f t="shared" si="2"/>
        <v>35.4</v>
      </c>
      <c r="L30" s="7">
        <f t="shared" si="4"/>
        <v>84960</v>
      </c>
      <c r="M30" s="25">
        <v>39082</v>
      </c>
      <c r="N30" s="9">
        <f t="shared" si="3"/>
        <v>40162</v>
      </c>
      <c r="O30" s="13" t="str">
        <f ca="1" t="shared" si="6"/>
        <v>VAZI</v>
      </c>
    </row>
    <row r="31" spans="2:15" ht="12.75">
      <c r="B31" s="12">
        <f t="shared" si="5"/>
        <v>22</v>
      </c>
      <c r="C31" s="34" t="s">
        <v>132</v>
      </c>
      <c r="D31" s="3" t="s">
        <v>47</v>
      </c>
      <c r="E31" s="3" t="s">
        <v>240</v>
      </c>
      <c r="F31" s="40" t="s">
        <v>237</v>
      </c>
      <c r="G31" s="4">
        <v>15</v>
      </c>
      <c r="H31" s="5">
        <v>35</v>
      </c>
      <c r="I31" s="7">
        <f t="shared" si="0"/>
        <v>2800</v>
      </c>
      <c r="J31" s="7">
        <f t="shared" si="1"/>
        <v>3964.7999999999997</v>
      </c>
      <c r="K31" s="11">
        <f t="shared" si="2"/>
        <v>49.559999999999995</v>
      </c>
      <c r="L31" s="7">
        <f t="shared" si="4"/>
        <v>59471.99999999999</v>
      </c>
      <c r="M31" s="25">
        <v>39229</v>
      </c>
      <c r="N31" s="9">
        <f t="shared" si="3"/>
        <v>40309</v>
      </c>
      <c r="O31" s="13" t="str">
        <f ca="1" t="shared" si="6"/>
        <v>VAZI</v>
      </c>
    </row>
    <row r="32" spans="2:15" ht="12.75">
      <c r="B32" s="12">
        <f t="shared" si="5"/>
        <v>23</v>
      </c>
      <c r="C32" s="34" t="s">
        <v>133</v>
      </c>
      <c r="D32" s="3" t="s">
        <v>37</v>
      </c>
      <c r="E32" s="3" t="s">
        <v>240</v>
      </c>
      <c r="F32" s="40" t="s">
        <v>232</v>
      </c>
      <c r="G32" s="4">
        <v>10</v>
      </c>
      <c r="H32" s="5">
        <v>20</v>
      </c>
      <c r="I32" s="7">
        <f t="shared" si="0"/>
        <v>1600</v>
      </c>
      <c r="J32" s="7">
        <f t="shared" si="1"/>
        <v>2265.6</v>
      </c>
      <c r="K32" s="11">
        <f t="shared" si="2"/>
        <v>28.32</v>
      </c>
      <c r="L32" s="7">
        <f t="shared" si="4"/>
        <v>22656</v>
      </c>
      <c r="M32" s="25">
        <v>38972</v>
      </c>
      <c r="N32" s="9">
        <f t="shared" si="3"/>
        <v>40052</v>
      </c>
      <c r="O32" s="13" t="str">
        <f ca="1" t="shared" si="6"/>
        <v>VAZI</v>
      </c>
    </row>
    <row r="33" spans="2:15" ht="12.75">
      <c r="B33" s="12">
        <f t="shared" si="5"/>
        <v>24</v>
      </c>
      <c r="C33" s="34" t="s">
        <v>134</v>
      </c>
      <c r="D33" s="3" t="s">
        <v>53</v>
      </c>
      <c r="E33" s="3" t="s">
        <v>240</v>
      </c>
      <c r="F33" s="40" t="s">
        <v>233</v>
      </c>
      <c r="G33" s="4">
        <v>25</v>
      </c>
      <c r="H33" s="5">
        <v>55</v>
      </c>
      <c r="I33" s="7">
        <f t="shared" si="0"/>
        <v>4400</v>
      </c>
      <c r="J33" s="7">
        <f t="shared" si="1"/>
        <v>6230.4</v>
      </c>
      <c r="K33" s="11">
        <f t="shared" si="2"/>
        <v>77.88</v>
      </c>
      <c r="L33" s="7">
        <f t="shared" si="4"/>
        <v>155760</v>
      </c>
      <c r="M33" s="25">
        <v>38956</v>
      </c>
      <c r="N33" s="9">
        <f t="shared" si="3"/>
        <v>40036</v>
      </c>
      <c r="O33" s="13" t="str">
        <f ca="1" t="shared" si="6"/>
        <v>VAZI</v>
      </c>
    </row>
    <row r="34" spans="2:15" ht="12.75">
      <c r="B34" s="12">
        <f t="shared" si="5"/>
        <v>25</v>
      </c>
      <c r="C34" s="34" t="s">
        <v>135</v>
      </c>
      <c r="D34" s="3" t="s">
        <v>55</v>
      </c>
      <c r="E34" s="3" t="s">
        <v>243</v>
      </c>
      <c r="F34" s="40" t="s">
        <v>233</v>
      </c>
      <c r="G34" s="4">
        <v>30</v>
      </c>
      <c r="H34" s="5">
        <v>45</v>
      </c>
      <c r="I34" s="7">
        <f t="shared" si="0"/>
        <v>3600</v>
      </c>
      <c r="J34" s="7">
        <f t="shared" si="1"/>
        <v>5097.599999999999</v>
      </c>
      <c r="K34" s="11">
        <f t="shared" si="2"/>
        <v>63.71999999999999</v>
      </c>
      <c r="L34" s="7">
        <f t="shared" si="4"/>
        <v>152927.99999999997</v>
      </c>
      <c r="M34" s="9">
        <v>38746</v>
      </c>
      <c r="N34" s="9">
        <f t="shared" si="3"/>
        <v>39826</v>
      </c>
      <c r="O34" s="13" t="str">
        <f ca="1" t="shared" si="6"/>
        <v>VAZI</v>
      </c>
    </row>
    <row r="35" spans="2:15" ht="12.75">
      <c r="B35" s="12">
        <f t="shared" si="5"/>
        <v>26</v>
      </c>
      <c r="C35" s="34" t="s">
        <v>136</v>
      </c>
      <c r="D35" s="3" t="s">
        <v>54</v>
      </c>
      <c r="E35" s="3" t="s">
        <v>240</v>
      </c>
      <c r="F35" s="40" t="s">
        <v>233</v>
      </c>
      <c r="G35" s="4">
        <v>35</v>
      </c>
      <c r="H35" s="5">
        <v>44</v>
      </c>
      <c r="I35" s="7">
        <f t="shared" si="0"/>
        <v>3520</v>
      </c>
      <c r="J35" s="7">
        <f t="shared" si="1"/>
        <v>4984.32</v>
      </c>
      <c r="K35" s="11">
        <f t="shared" si="2"/>
        <v>62.303999999999995</v>
      </c>
      <c r="L35" s="7">
        <f t="shared" si="4"/>
        <v>174451.19999999998</v>
      </c>
      <c r="M35" s="9">
        <v>38897</v>
      </c>
      <c r="N35" s="9">
        <f t="shared" si="3"/>
        <v>39977</v>
      </c>
      <c r="O35" s="13" t="str">
        <f ca="1" t="shared" si="6"/>
        <v>VAZI</v>
      </c>
    </row>
    <row r="36" spans="2:15" ht="12.75">
      <c r="B36" s="12">
        <f t="shared" si="5"/>
        <v>27</v>
      </c>
      <c r="C36" s="34" t="s">
        <v>137</v>
      </c>
      <c r="D36" s="3" t="s">
        <v>18</v>
      </c>
      <c r="E36" s="3" t="s">
        <v>240</v>
      </c>
      <c r="F36" s="40" t="s">
        <v>232</v>
      </c>
      <c r="G36" s="4">
        <v>10</v>
      </c>
      <c r="H36" s="5">
        <v>35</v>
      </c>
      <c r="I36" s="7">
        <f t="shared" si="0"/>
        <v>2800</v>
      </c>
      <c r="J36" s="7">
        <f t="shared" si="1"/>
        <v>3964.7999999999997</v>
      </c>
      <c r="K36" s="11">
        <f t="shared" si="2"/>
        <v>49.559999999999995</v>
      </c>
      <c r="L36" s="7">
        <f t="shared" si="4"/>
        <v>39648</v>
      </c>
      <c r="M36" s="9">
        <v>39235</v>
      </c>
      <c r="N36" s="9">
        <f t="shared" si="3"/>
        <v>40315</v>
      </c>
      <c r="O36" s="13" t="str">
        <f ca="1" t="shared" si="6"/>
        <v>VAZI</v>
      </c>
    </row>
    <row r="37" spans="2:15" ht="12.75">
      <c r="B37" s="12">
        <f t="shared" si="5"/>
        <v>28</v>
      </c>
      <c r="C37" s="34" t="s">
        <v>138</v>
      </c>
      <c r="D37" s="3" t="s">
        <v>25</v>
      </c>
      <c r="E37" s="3" t="s">
        <v>241</v>
      </c>
      <c r="F37" s="40" t="s">
        <v>232</v>
      </c>
      <c r="G37" s="4">
        <v>15</v>
      </c>
      <c r="H37" s="5">
        <v>40</v>
      </c>
      <c r="I37" s="7">
        <f t="shared" si="0"/>
        <v>3200</v>
      </c>
      <c r="J37" s="7">
        <f t="shared" si="1"/>
        <v>4531.2</v>
      </c>
      <c r="K37" s="11">
        <f t="shared" si="2"/>
        <v>56.64</v>
      </c>
      <c r="L37" s="7">
        <f t="shared" si="4"/>
        <v>67968</v>
      </c>
      <c r="M37" s="9">
        <v>39392</v>
      </c>
      <c r="N37" s="9">
        <f t="shared" si="3"/>
        <v>40472</v>
      </c>
      <c r="O37" s="13" t="str">
        <f ca="1" t="shared" si="6"/>
        <v>VAZI</v>
      </c>
    </row>
    <row r="38" spans="2:15" ht="12.75">
      <c r="B38" s="12">
        <f t="shared" si="5"/>
        <v>29</v>
      </c>
      <c r="C38" s="34" t="s">
        <v>139</v>
      </c>
      <c r="D38" s="3" t="s">
        <v>23</v>
      </c>
      <c r="E38" s="3" t="s">
        <v>243</v>
      </c>
      <c r="F38" s="40" t="s">
        <v>232</v>
      </c>
      <c r="G38" s="4">
        <v>20</v>
      </c>
      <c r="H38" s="5">
        <v>35</v>
      </c>
      <c r="I38" s="7">
        <f t="shared" si="0"/>
        <v>2800</v>
      </c>
      <c r="J38" s="7">
        <f t="shared" si="1"/>
        <v>3964.7999999999997</v>
      </c>
      <c r="K38" s="11">
        <f t="shared" si="2"/>
        <v>49.559999999999995</v>
      </c>
      <c r="L38" s="7">
        <f t="shared" si="4"/>
        <v>79296</v>
      </c>
      <c r="M38" s="9">
        <v>38003</v>
      </c>
      <c r="N38" s="9">
        <f t="shared" si="3"/>
        <v>39083</v>
      </c>
      <c r="O38" s="13" t="str">
        <f ca="1" t="shared" si="6"/>
        <v>NE VAZI</v>
      </c>
    </row>
    <row r="39" spans="2:15" ht="12.75">
      <c r="B39" s="12">
        <f t="shared" si="5"/>
        <v>30</v>
      </c>
      <c r="C39" s="34" t="s">
        <v>141</v>
      </c>
      <c r="D39" s="3" t="s">
        <v>19</v>
      </c>
      <c r="E39" s="3" t="s">
        <v>241</v>
      </c>
      <c r="F39" s="40" t="s">
        <v>232</v>
      </c>
      <c r="G39" s="4">
        <v>15</v>
      </c>
      <c r="H39" s="5">
        <v>35</v>
      </c>
      <c r="I39" s="7">
        <f t="shared" si="0"/>
        <v>2800</v>
      </c>
      <c r="J39" s="7">
        <f t="shared" si="1"/>
        <v>3964.7999999999997</v>
      </c>
      <c r="K39" s="11">
        <f t="shared" si="2"/>
        <v>49.559999999999995</v>
      </c>
      <c r="L39" s="7">
        <f t="shared" si="4"/>
        <v>59471.99999999999</v>
      </c>
      <c r="M39" s="9">
        <v>39141</v>
      </c>
      <c r="N39" s="9">
        <f t="shared" si="3"/>
        <v>40221</v>
      </c>
      <c r="O39" s="13" t="str">
        <f ca="1" t="shared" si="6"/>
        <v>VAZI</v>
      </c>
    </row>
    <row r="40" spans="2:15" ht="12.75">
      <c r="B40" s="12">
        <f t="shared" si="5"/>
        <v>31</v>
      </c>
      <c r="C40" s="34" t="s">
        <v>140</v>
      </c>
      <c r="D40" s="3" t="s">
        <v>20</v>
      </c>
      <c r="E40" s="3" t="s">
        <v>242</v>
      </c>
      <c r="F40" s="40" t="s">
        <v>232</v>
      </c>
      <c r="G40" s="4">
        <v>25</v>
      </c>
      <c r="H40" s="5">
        <v>45</v>
      </c>
      <c r="I40" s="7">
        <f t="shared" si="0"/>
        <v>3600</v>
      </c>
      <c r="J40" s="7">
        <f t="shared" si="1"/>
        <v>5097.599999999999</v>
      </c>
      <c r="K40" s="11">
        <f t="shared" si="2"/>
        <v>63.71999999999999</v>
      </c>
      <c r="L40" s="7">
        <f t="shared" si="4"/>
        <v>127439.99999999999</v>
      </c>
      <c r="M40" s="9">
        <v>38917</v>
      </c>
      <c r="N40" s="9">
        <f t="shared" si="3"/>
        <v>39997</v>
      </c>
      <c r="O40" s="13" t="str">
        <f ca="1" t="shared" si="6"/>
        <v>VAZI</v>
      </c>
    </row>
    <row r="41" spans="2:15" ht="12.75">
      <c r="B41" s="12">
        <f t="shared" si="5"/>
        <v>32</v>
      </c>
      <c r="C41" s="34" t="s">
        <v>142</v>
      </c>
      <c r="D41" s="3" t="s">
        <v>26</v>
      </c>
      <c r="E41" s="3" t="s">
        <v>241</v>
      </c>
      <c r="F41" s="40" t="s">
        <v>232</v>
      </c>
      <c r="G41" s="4">
        <v>30</v>
      </c>
      <c r="H41" s="5">
        <v>40</v>
      </c>
      <c r="I41" s="7">
        <f t="shared" si="0"/>
        <v>3200</v>
      </c>
      <c r="J41" s="7">
        <f t="shared" si="1"/>
        <v>4531.2</v>
      </c>
      <c r="K41" s="11">
        <f t="shared" si="2"/>
        <v>56.64</v>
      </c>
      <c r="L41" s="7">
        <f t="shared" si="4"/>
        <v>135936</v>
      </c>
      <c r="M41" s="9">
        <v>38166</v>
      </c>
      <c r="N41" s="9">
        <f t="shared" si="3"/>
        <v>39246</v>
      </c>
      <c r="O41" s="13" t="str">
        <f ca="1" t="shared" si="6"/>
        <v>NE VAZI</v>
      </c>
    </row>
    <row r="42" spans="2:15" ht="12.75">
      <c r="B42" s="12">
        <f t="shared" si="5"/>
        <v>33</v>
      </c>
      <c r="C42" s="34" t="s">
        <v>143</v>
      </c>
      <c r="D42" s="3" t="s">
        <v>27</v>
      </c>
      <c r="E42" s="3" t="s">
        <v>242</v>
      </c>
      <c r="F42" s="40" t="s">
        <v>238</v>
      </c>
      <c r="G42" s="4">
        <v>45</v>
      </c>
      <c r="H42" s="5">
        <v>40</v>
      </c>
      <c r="I42" s="7">
        <f aca="true" t="shared" si="7" ref="I42:I67">H42*Vrednosteura</f>
        <v>3200</v>
      </c>
      <c r="J42" s="7">
        <f aca="true" t="shared" si="8" ref="J42:J67">I42*(1+Marza)*(1+PDV)</f>
        <v>4531.2</v>
      </c>
      <c r="K42" s="11">
        <f aca="true" t="shared" si="9" ref="K42:K67">J42/Vrednosteura</f>
        <v>56.64</v>
      </c>
      <c r="L42" s="7">
        <f t="shared" si="4"/>
        <v>203904</v>
      </c>
      <c r="M42" s="9">
        <v>39064</v>
      </c>
      <c r="N42" s="9">
        <f aca="true" t="shared" si="10" ref="N42:N67">M42+ROK</f>
        <v>40144</v>
      </c>
      <c r="O42" s="13" t="str">
        <f ca="1" t="shared" si="6"/>
        <v>VAZI</v>
      </c>
    </row>
    <row r="43" spans="2:15" ht="12.75">
      <c r="B43" s="12">
        <f t="shared" si="5"/>
        <v>34</v>
      </c>
      <c r="C43" s="34" t="s">
        <v>144</v>
      </c>
      <c r="D43" s="3" t="s">
        <v>24</v>
      </c>
      <c r="E43" s="3" t="s">
        <v>243</v>
      </c>
      <c r="F43" s="40" t="s">
        <v>232</v>
      </c>
      <c r="G43" s="4">
        <v>55</v>
      </c>
      <c r="H43" s="5">
        <v>30</v>
      </c>
      <c r="I43" s="7">
        <f t="shared" si="7"/>
        <v>2400</v>
      </c>
      <c r="J43" s="7">
        <f t="shared" si="8"/>
        <v>3398.3999999999996</v>
      </c>
      <c r="K43" s="11">
        <f t="shared" si="9"/>
        <v>42.48</v>
      </c>
      <c r="L43" s="7">
        <f t="shared" si="4"/>
        <v>186911.99999999997</v>
      </c>
      <c r="M43" s="9">
        <v>38998</v>
      </c>
      <c r="N43" s="9">
        <f t="shared" si="10"/>
        <v>40078</v>
      </c>
      <c r="O43" s="13" t="str">
        <f ca="1" t="shared" si="6"/>
        <v>VAZI</v>
      </c>
    </row>
    <row r="44" spans="2:15" ht="12.75">
      <c r="B44" s="12">
        <f t="shared" si="5"/>
        <v>35</v>
      </c>
      <c r="C44" s="34" t="s">
        <v>145</v>
      </c>
      <c r="D44" s="3" t="s">
        <v>22</v>
      </c>
      <c r="E44" s="3" t="s">
        <v>243</v>
      </c>
      <c r="F44" s="40" t="s">
        <v>232</v>
      </c>
      <c r="G44" s="4">
        <v>15</v>
      </c>
      <c r="H44" s="5">
        <v>35</v>
      </c>
      <c r="I44" s="7">
        <f t="shared" si="7"/>
        <v>2800</v>
      </c>
      <c r="J44" s="7">
        <f t="shared" si="8"/>
        <v>3964.7999999999997</v>
      </c>
      <c r="K44" s="11">
        <f t="shared" si="9"/>
        <v>49.559999999999995</v>
      </c>
      <c r="L44" s="7">
        <f t="shared" si="4"/>
        <v>59471.99999999999</v>
      </c>
      <c r="M44" s="9">
        <v>39330</v>
      </c>
      <c r="N44" s="9">
        <f t="shared" si="10"/>
        <v>40410</v>
      </c>
      <c r="O44" s="13" t="str">
        <f ca="1" t="shared" si="6"/>
        <v>VAZI</v>
      </c>
    </row>
    <row r="45" spans="2:15" ht="12.75">
      <c r="B45" s="12">
        <f t="shared" si="5"/>
        <v>36</v>
      </c>
      <c r="C45" s="34" t="s">
        <v>143</v>
      </c>
      <c r="D45" s="3" t="s">
        <v>21</v>
      </c>
      <c r="E45" s="3" t="s">
        <v>242</v>
      </c>
      <c r="F45" s="40" t="s">
        <v>232</v>
      </c>
      <c r="G45" s="4">
        <v>30</v>
      </c>
      <c r="H45" s="5">
        <v>40</v>
      </c>
      <c r="I45" s="7">
        <f t="shared" si="7"/>
        <v>3200</v>
      </c>
      <c r="J45" s="7">
        <f t="shared" si="8"/>
        <v>4531.2</v>
      </c>
      <c r="K45" s="11">
        <f t="shared" si="9"/>
        <v>56.64</v>
      </c>
      <c r="L45" s="7">
        <f t="shared" si="4"/>
        <v>135936</v>
      </c>
      <c r="M45" s="9">
        <v>39259</v>
      </c>
      <c r="N45" s="9">
        <f t="shared" si="10"/>
        <v>40339</v>
      </c>
      <c r="O45" s="13" t="str">
        <f ca="1" t="shared" si="6"/>
        <v>VAZI</v>
      </c>
    </row>
    <row r="46" spans="2:15" ht="12.75">
      <c r="B46" s="12">
        <f t="shared" si="5"/>
        <v>37</v>
      </c>
      <c r="C46" s="34" t="s">
        <v>146</v>
      </c>
      <c r="D46" s="3" t="s">
        <v>32</v>
      </c>
      <c r="E46" s="3" t="s">
        <v>240</v>
      </c>
      <c r="F46" s="40" t="s">
        <v>234</v>
      </c>
      <c r="G46" s="4">
        <v>20</v>
      </c>
      <c r="H46" s="5">
        <v>40</v>
      </c>
      <c r="I46" s="7">
        <f t="shared" si="7"/>
        <v>3200</v>
      </c>
      <c r="J46" s="7">
        <f t="shared" si="8"/>
        <v>4531.2</v>
      </c>
      <c r="K46" s="11">
        <f t="shared" si="9"/>
        <v>56.64</v>
      </c>
      <c r="L46" s="7">
        <f t="shared" si="4"/>
        <v>90624</v>
      </c>
      <c r="M46" s="9">
        <v>39139</v>
      </c>
      <c r="N46" s="9">
        <f t="shared" si="10"/>
        <v>40219</v>
      </c>
      <c r="O46" s="13" t="str">
        <f ca="1" t="shared" si="6"/>
        <v>VAZI</v>
      </c>
    </row>
    <row r="47" spans="2:15" ht="12.75">
      <c r="B47" s="12">
        <f t="shared" si="5"/>
        <v>38</v>
      </c>
      <c r="C47" s="34" t="s">
        <v>147</v>
      </c>
      <c r="D47" s="3" t="s">
        <v>34</v>
      </c>
      <c r="E47" s="3" t="s">
        <v>242</v>
      </c>
      <c r="F47" s="40" t="s">
        <v>238</v>
      </c>
      <c r="G47" s="4">
        <v>50</v>
      </c>
      <c r="H47" s="5">
        <v>30</v>
      </c>
      <c r="I47" s="7">
        <f t="shared" si="7"/>
        <v>2400</v>
      </c>
      <c r="J47" s="7">
        <f t="shared" si="8"/>
        <v>3398.3999999999996</v>
      </c>
      <c r="K47" s="11">
        <f t="shared" si="9"/>
        <v>42.48</v>
      </c>
      <c r="L47" s="7">
        <f t="shared" si="4"/>
        <v>169919.99999999997</v>
      </c>
      <c r="M47" s="9">
        <v>38855</v>
      </c>
      <c r="N47" s="9">
        <f t="shared" si="10"/>
        <v>39935</v>
      </c>
      <c r="O47" s="13" t="str">
        <f ca="1" t="shared" si="6"/>
        <v>VAZI</v>
      </c>
    </row>
    <row r="48" spans="2:15" ht="12.75">
      <c r="B48" s="12">
        <f>1+B47</f>
        <v>39</v>
      </c>
      <c r="C48" s="34" t="s">
        <v>148</v>
      </c>
      <c r="D48" s="3" t="s">
        <v>33</v>
      </c>
      <c r="E48" s="3" t="s">
        <v>240</v>
      </c>
      <c r="F48" s="40" t="s">
        <v>232</v>
      </c>
      <c r="G48" s="4">
        <v>55</v>
      </c>
      <c r="H48" s="5">
        <v>40</v>
      </c>
      <c r="I48" s="7">
        <f t="shared" si="7"/>
        <v>3200</v>
      </c>
      <c r="J48" s="7">
        <f t="shared" si="8"/>
        <v>4531.2</v>
      </c>
      <c r="K48" s="11">
        <f t="shared" si="9"/>
        <v>56.64</v>
      </c>
      <c r="L48" s="7">
        <f t="shared" si="4"/>
        <v>249216</v>
      </c>
      <c r="M48" s="9">
        <v>39111</v>
      </c>
      <c r="N48" s="9">
        <f t="shared" si="10"/>
        <v>40191</v>
      </c>
      <c r="O48" s="13" t="str">
        <f ca="1" t="shared" si="6"/>
        <v>VAZI</v>
      </c>
    </row>
    <row r="49" spans="2:15" ht="12.75">
      <c r="B49" s="12">
        <f t="shared" si="5"/>
        <v>40</v>
      </c>
      <c r="C49" s="34" t="s">
        <v>149</v>
      </c>
      <c r="D49" s="3" t="s">
        <v>28</v>
      </c>
      <c r="E49" s="3" t="s">
        <v>242</v>
      </c>
      <c r="F49" s="40" t="s">
        <v>232</v>
      </c>
      <c r="G49" s="4">
        <v>15</v>
      </c>
      <c r="H49" s="5">
        <v>40</v>
      </c>
      <c r="I49" s="7">
        <f t="shared" si="7"/>
        <v>3200</v>
      </c>
      <c r="J49" s="7">
        <f t="shared" si="8"/>
        <v>4531.2</v>
      </c>
      <c r="K49" s="11">
        <f t="shared" si="9"/>
        <v>56.64</v>
      </c>
      <c r="L49" s="7">
        <f t="shared" si="4"/>
        <v>67968</v>
      </c>
      <c r="M49" s="9">
        <v>39144</v>
      </c>
      <c r="N49" s="9">
        <f t="shared" si="10"/>
        <v>40224</v>
      </c>
      <c r="O49" s="13" t="str">
        <f ca="1" t="shared" si="6"/>
        <v>VAZI</v>
      </c>
    </row>
    <row r="50" spans="2:15" ht="12.75">
      <c r="B50" s="12">
        <f t="shared" si="5"/>
        <v>41</v>
      </c>
      <c r="C50" s="34" t="s">
        <v>150</v>
      </c>
      <c r="D50" s="3" t="s">
        <v>16</v>
      </c>
      <c r="E50" s="3" t="s">
        <v>243</v>
      </c>
      <c r="F50" s="40" t="s">
        <v>232</v>
      </c>
      <c r="G50" s="4">
        <v>10</v>
      </c>
      <c r="H50" s="5">
        <v>40</v>
      </c>
      <c r="I50" s="7">
        <f t="shared" si="7"/>
        <v>3200</v>
      </c>
      <c r="J50" s="7">
        <f t="shared" si="8"/>
        <v>4531.2</v>
      </c>
      <c r="K50" s="11">
        <f t="shared" si="9"/>
        <v>56.64</v>
      </c>
      <c r="L50" s="7">
        <f t="shared" si="4"/>
        <v>45312</v>
      </c>
      <c r="M50" s="9">
        <v>39060</v>
      </c>
      <c r="N50" s="9">
        <f t="shared" si="10"/>
        <v>40140</v>
      </c>
      <c r="O50" s="13" t="str">
        <f ca="1" t="shared" si="6"/>
        <v>VAZI</v>
      </c>
    </row>
    <row r="51" spans="2:15" ht="12.75">
      <c r="B51" s="12">
        <f t="shared" si="5"/>
        <v>42</v>
      </c>
      <c r="C51" s="34" t="s">
        <v>151</v>
      </c>
      <c r="D51" s="3" t="s">
        <v>17</v>
      </c>
      <c r="E51" s="3" t="s">
        <v>243</v>
      </c>
      <c r="F51" s="40" t="s">
        <v>238</v>
      </c>
      <c r="G51" s="4">
        <v>15</v>
      </c>
      <c r="H51" s="5">
        <v>35</v>
      </c>
      <c r="I51" s="7">
        <f t="shared" si="7"/>
        <v>2800</v>
      </c>
      <c r="J51" s="7">
        <f t="shared" si="8"/>
        <v>3964.7999999999997</v>
      </c>
      <c r="K51" s="11">
        <f t="shared" si="9"/>
        <v>49.559999999999995</v>
      </c>
      <c r="L51" s="7">
        <f t="shared" si="4"/>
        <v>59471.99999999999</v>
      </c>
      <c r="M51" s="9">
        <v>38447</v>
      </c>
      <c r="N51" s="9">
        <f t="shared" si="10"/>
        <v>39527</v>
      </c>
      <c r="O51" s="13" t="str">
        <f ca="1" t="shared" si="6"/>
        <v>VAZI</v>
      </c>
    </row>
    <row r="52" spans="2:15" ht="12.75">
      <c r="B52" s="12">
        <f t="shared" si="5"/>
        <v>43</v>
      </c>
      <c r="C52" s="34" t="s">
        <v>152</v>
      </c>
      <c r="D52" s="3" t="s">
        <v>43</v>
      </c>
      <c r="E52" s="3" t="s">
        <v>242</v>
      </c>
      <c r="F52" s="40" t="s">
        <v>232</v>
      </c>
      <c r="G52" s="4">
        <v>25</v>
      </c>
      <c r="H52" s="5">
        <v>40</v>
      </c>
      <c r="I52" s="7">
        <f t="shared" si="7"/>
        <v>3200</v>
      </c>
      <c r="J52" s="7">
        <f t="shared" si="8"/>
        <v>4531.2</v>
      </c>
      <c r="K52" s="11">
        <f t="shared" si="9"/>
        <v>56.64</v>
      </c>
      <c r="L52" s="7">
        <f t="shared" si="4"/>
        <v>113280</v>
      </c>
      <c r="M52" s="9">
        <v>39081</v>
      </c>
      <c r="N52" s="9">
        <f t="shared" si="10"/>
        <v>40161</v>
      </c>
      <c r="O52" s="13" t="str">
        <f ca="1" t="shared" si="6"/>
        <v>VAZI</v>
      </c>
    </row>
    <row r="53" spans="2:15" ht="12.75">
      <c r="B53" s="12">
        <f t="shared" si="5"/>
        <v>44</v>
      </c>
      <c r="C53" s="34" t="s">
        <v>153</v>
      </c>
      <c r="D53" s="3" t="s">
        <v>44</v>
      </c>
      <c r="E53" s="3" t="s">
        <v>240</v>
      </c>
      <c r="F53" s="40" t="s">
        <v>232</v>
      </c>
      <c r="G53" s="4">
        <v>50</v>
      </c>
      <c r="H53" s="5">
        <v>30</v>
      </c>
      <c r="I53" s="7">
        <f t="shared" si="7"/>
        <v>2400</v>
      </c>
      <c r="J53" s="7">
        <f t="shared" si="8"/>
        <v>3398.3999999999996</v>
      </c>
      <c r="K53" s="11">
        <f t="shared" si="9"/>
        <v>42.48</v>
      </c>
      <c r="L53" s="7">
        <f t="shared" si="4"/>
        <v>169919.99999999997</v>
      </c>
      <c r="M53" s="9">
        <v>39352</v>
      </c>
      <c r="N53" s="9">
        <f t="shared" si="10"/>
        <v>40432</v>
      </c>
      <c r="O53" s="13" t="str">
        <f ca="1" t="shared" si="6"/>
        <v>VAZI</v>
      </c>
    </row>
    <row r="54" spans="2:15" ht="12.75">
      <c r="B54" s="12">
        <f t="shared" si="5"/>
        <v>45</v>
      </c>
      <c r="C54" s="34" t="s">
        <v>154</v>
      </c>
      <c r="D54" s="3" t="s">
        <v>5</v>
      </c>
      <c r="E54" s="3" t="s">
        <v>240</v>
      </c>
      <c r="F54" s="40" t="s">
        <v>232</v>
      </c>
      <c r="G54" s="4">
        <v>40</v>
      </c>
      <c r="H54" s="5">
        <v>45</v>
      </c>
      <c r="I54" s="7">
        <f t="shared" si="7"/>
        <v>3600</v>
      </c>
      <c r="J54" s="7">
        <f t="shared" si="8"/>
        <v>5097.599999999999</v>
      </c>
      <c r="K54" s="11">
        <f t="shared" si="9"/>
        <v>63.71999999999999</v>
      </c>
      <c r="L54" s="7">
        <f t="shared" si="4"/>
        <v>203903.99999999997</v>
      </c>
      <c r="M54" s="9">
        <v>38903</v>
      </c>
      <c r="N54" s="9">
        <f t="shared" si="10"/>
        <v>39983</v>
      </c>
      <c r="O54" s="13" t="str">
        <f ca="1" t="shared" si="6"/>
        <v>VAZI</v>
      </c>
    </row>
    <row r="55" spans="2:15" ht="12.75">
      <c r="B55" s="12">
        <f t="shared" si="5"/>
        <v>46</v>
      </c>
      <c r="C55" s="34" t="s">
        <v>155</v>
      </c>
      <c r="D55" s="3" t="s">
        <v>4</v>
      </c>
      <c r="E55" s="3" t="s">
        <v>240</v>
      </c>
      <c r="F55" s="40" t="s">
        <v>232</v>
      </c>
      <c r="G55" s="4">
        <v>35</v>
      </c>
      <c r="H55" s="5">
        <v>45</v>
      </c>
      <c r="I55" s="7">
        <f t="shared" si="7"/>
        <v>3600</v>
      </c>
      <c r="J55" s="7">
        <f t="shared" si="8"/>
        <v>5097.599999999999</v>
      </c>
      <c r="K55" s="11">
        <f t="shared" si="9"/>
        <v>63.71999999999999</v>
      </c>
      <c r="L55" s="7">
        <f t="shared" si="4"/>
        <v>178415.99999999997</v>
      </c>
      <c r="M55" s="9">
        <v>39425</v>
      </c>
      <c r="N55" s="9">
        <f t="shared" si="10"/>
        <v>40505</v>
      </c>
      <c r="O55" s="13" t="str">
        <f ca="1" t="shared" si="6"/>
        <v>VAZI</v>
      </c>
    </row>
    <row r="56" spans="2:15" ht="12.75">
      <c r="B56" s="12">
        <f t="shared" si="5"/>
        <v>47</v>
      </c>
      <c r="C56" s="34" t="s">
        <v>156</v>
      </c>
      <c r="D56" s="3" t="s">
        <v>35</v>
      </c>
      <c r="E56" s="3" t="s">
        <v>243</v>
      </c>
      <c r="F56" s="40" t="s">
        <v>232</v>
      </c>
      <c r="G56" s="4">
        <v>20</v>
      </c>
      <c r="H56" s="5">
        <v>40</v>
      </c>
      <c r="I56" s="7">
        <f t="shared" si="7"/>
        <v>3200</v>
      </c>
      <c r="J56" s="7">
        <f t="shared" si="8"/>
        <v>4531.2</v>
      </c>
      <c r="K56" s="11">
        <f t="shared" si="9"/>
        <v>56.64</v>
      </c>
      <c r="L56" s="7">
        <f t="shared" si="4"/>
        <v>90624</v>
      </c>
      <c r="M56" s="9">
        <v>39271</v>
      </c>
      <c r="N56" s="9">
        <f t="shared" si="10"/>
        <v>40351</v>
      </c>
      <c r="O56" s="13" t="str">
        <f ca="1" t="shared" si="6"/>
        <v>VAZI</v>
      </c>
    </row>
    <row r="57" spans="2:15" ht="12.75">
      <c r="B57" s="12">
        <f t="shared" si="5"/>
        <v>48</v>
      </c>
      <c r="C57" s="34" t="s">
        <v>157</v>
      </c>
      <c r="D57" s="3" t="s">
        <v>35</v>
      </c>
      <c r="E57" s="3" t="s">
        <v>242</v>
      </c>
      <c r="F57" s="40" t="s">
        <v>238</v>
      </c>
      <c r="G57" s="4">
        <v>15</v>
      </c>
      <c r="H57" s="5">
        <v>35</v>
      </c>
      <c r="I57" s="7">
        <f t="shared" si="7"/>
        <v>2800</v>
      </c>
      <c r="J57" s="7">
        <f t="shared" si="8"/>
        <v>3964.7999999999997</v>
      </c>
      <c r="K57" s="11">
        <f t="shared" si="9"/>
        <v>49.559999999999995</v>
      </c>
      <c r="L57" s="7">
        <f t="shared" si="4"/>
        <v>59471.99999999999</v>
      </c>
      <c r="M57" s="9">
        <v>39062</v>
      </c>
      <c r="N57" s="9">
        <f t="shared" si="10"/>
        <v>40142</v>
      </c>
      <c r="O57" s="13" t="str">
        <f ca="1" t="shared" si="6"/>
        <v>VAZI</v>
      </c>
    </row>
    <row r="58" spans="2:15" ht="12.75">
      <c r="B58" s="12">
        <f t="shared" si="5"/>
        <v>49</v>
      </c>
      <c r="C58" s="34" t="s">
        <v>158</v>
      </c>
      <c r="D58" s="3" t="s">
        <v>36</v>
      </c>
      <c r="E58" s="3" t="s">
        <v>243</v>
      </c>
      <c r="F58" s="40" t="s">
        <v>232</v>
      </c>
      <c r="G58" s="4">
        <v>15</v>
      </c>
      <c r="H58" s="5">
        <v>30</v>
      </c>
      <c r="I58" s="7">
        <f t="shared" si="7"/>
        <v>2400</v>
      </c>
      <c r="J58" s="7">
        <f t="shared" si="8"/>
        <v>3398.3999999999996</v>
      </c>
      <c r="K58" s="11">
        <f t="shared" si="9"/>
        <v>42.48</v>
      </c>
      <c r="L58" s="7">
        <f t="shared" si="4"/>
        <v>50975.99999999999</v>
      </c>
      <c r="M58" s="9">
        <v>38330</v>
      </c>
      <c r="N58" s="9">
        <f t="shared" si="10"/>
        <v>39410</v>
      </c>
      <c r="O58" s="13" t="str">
        <f ca="1" t="shared" si="6"/>
        <v>NE VAZI</v>
      </c>
    </row>
    <row r="59" spans="2:15" ht="12.75">
      <c r="B59" s="12">
        <f t="shared" si="5"/>
        <v>50</v>
      </c>
      <c r="C59" s="34" t="s">
        <v>159</v>
      </c>
      <c r="D59" s="3" t="s">
        <v>52</v>
      </c>
      <c r="E59" s="3" t="s">
        <v>242</v>
      </c>
      <c r="F59" s="40" t="s">
        <v>236</v>
      </c>
      <c r="G59" s="4">
        <v>55</v>
      </c>
      <c r="H59" s="5">
        <v>35</v>
      </c>
      <c r="I59" s="7">
        <f t="shared" si="7"/>
        <v>2800</v>
      </c>
      <c r="J59" s="7">
        <f t="shared" si="8"/>
        <v>3964.7999999999997</v>
      </c>
      <c r="K59" s="11">
        <f t="shared" si="9"/>
        <v>49.559999999999995</v>
      </c>
      <c r="L59" s="7">
        <f t="shared" si="4"/>
        <v>218063.99999999997</v>
      </c>
      <c r="M59" s="9">
        <v>39278</v>
      </c>
      <c r="N59" s="9">
        <f t="shared" si="10"/>
        <v>40358</v>
      </c>
      <c r="O59" s="13" t="str">
        <f ca="1" t="shared" si="6"/>
        <v>VAZI</v>
      </c>
    </row>
    <row r="60" spans="2:15" ht="12.75">
      <c r="B60" s="12">
        <f t="shared" si="5"/>
        <v>51</v>
      </c>
      <c r="C60" s="34" t="s">
        <v>160</v>
      </c>
      <c r="D60" s="3" t="s">
        <v>51</v>
      </c>
      <c r="E60" s="3" t="s">
        <v>243</v>
      </c>
      <c r="F60" s="40" t="s">
        <v>232</v>
      </c>
      <c r="G60" s="4">
        <v>55</v>
      </c>
      <c r="H60" s="5">
        <v>35</v>
      </c>
      <c r="I60" s="7">
        <f t="shared" si="7"/>
        <v>2800</v>
      </c>
      <c r="J60" s="7">
        <f t="shared" si="8"/>
        <v>3964.7999999999997</v>
      </c>
      <c r="K60" s="11">
        <f t="shared" si="9"/>
        <v>49.559999999999995</v>
      </c>
      <c r="L60" s="7">
        <f t="shared" si="4"/>
        <v>218063.99999999997</v>
      </c>
      <c r="M60" s="9">
        <v>39049</v>
      </c>
      <c r="N60" s="9">
        <f t="shared" si="10"/>
        <v>40129</v>
      </c>
      <c r="O60" s="13" t="str">
        <f ca="1" t="shared" si="6"/>
        <v>VAZI</v>
      </c>
    </row>
    <row r="61" spans="2:15" ht="12.75">
      <c r="B61" s="12">
        <f t="shared" si="5"/>
        <v>52</v>
      </c>
      <c r="C61" s="34" t="s">
        <v>161</v>
      </c>
      <c r="D61" s="3" t="s">
        <v>56</v>
      </c>
      <c r="E61" s="3" t="s">
        <v>242</v>
      </c>
      <c r="F61" s="40" t="s">
        <v>232</v>
      </c>
      <c r="G61" s="4">
        <v>15</v>
      </c>
      <c r="H61" s="5">
        <v>30</v>
      </c>
      <c r="I61" s="7">
        <f t="shared" si="7"/>
        <v>2400</v>
      </c>
      <c r="J61" s="7">
        <f t="shared" si="8"/>
        <v>3398.3999999999996</v>
      </c>
      <c r="K61" s="11">
        <f t="shared" si="9"/>
        <v>42.48</v>
      </c>
      <c r="L61" s="7">
        <f t="shared" si="4"/>
        <v>50975.99999999999</v>
      </c>
      <c r="M61" s="9">
        <v>38842</v>
      </c>
      <c r="N61" s="9">
        <f t="shared" si="10"/>
        <v>39922</v>
      </c>
      <c r="O61" s="13" t="str">
        <f ca="1" t="shared" si="6"/>
        <v>VAZI</v>
      </c>
    </row>
    <row r="62" spans="2:15" ht="12.75">
      <c r="B62" s="12">
        <f t="shared" si="5"/>
        <v>53</v>
      </c>
      <c r="C62" s="34" t="s">
        <v>162</v>
      </c>
      <c r="D62" s="3" t="s">
        <v>49</v>
      </c>
      <c r="E62" s="3" t="s">
        <v>240</v>
      </c>
      <c r="F62" s="40" t="s">
        <v>232</v>
      </c>
      <c r="G62" s="4">
        <v>35</v>
      </c>
      <c r="H62" s="5">
        <v>30</v>
      </c>
      <c r="I62" s="7">
        <f t="shared" si="7"/>
        <v>2400</v>
      </c>
      <c r="J62" s="7">
        <f t="shared" si="8"/>
        <v>3398.3999999999996</v>
      </c>
      <c r="K62" s="11">
        <f t="shared" si="9"/>
        <v>42.48</v>
      </c>
      <c r="L62" s="7">
        <f t="shared" si="4"/>
        <v>118943.99999999999</v>
      </c>
      <c r="M62" s="9">
        <v>38784</v>
      </c>
      <c r="N62" s="9">
        <f t="shared" si="10"/>
        <v>39864</v>
      </c>
      <c r="O62" s="13" t="str">
        <f ca="1" t="shared" si="6"/>
        <v>VAZI</v>
      </c>
    </row>
    <row r="63" spans="2:15" ht="12.75">
      <c r="B63" s="12">
        <f t="shared" si="5"/>
        <v>54</v>
      </c>
      <c r="C63" s="34" t="s">
        <v>163</v>
      </c>
      <c r="D63" s="3" t="s">
        <v>38</v>
      </c>
      <c r="E63" s="3" t="s">
        <v>243</v>
      </c>
      <c r="F63" s="40" t="s">
        <v>232</v>
      </c>
      <c r="G63" s="4">
        <v>25</v>
      </c>
      <c r="H63" s="5">
        <v>35</v>
      </c>
      <c r="I63" s="7">
        <f t="shared" si="7"/>
        <v>2800</v>
      </c>
      <c r="J63" s="7">
        <f t="shared" si="8"/>
        <v>3964.7999999999997</v>
      </c>
      <c r="K63" s="11">
        <f t="shared" si="9"/>
        <v>49.559999999999995</v>
      </c>
      <c r="L63" s="7">
        <f t="shared" si="4"/>
        <v>99120</v>
      </c>
      <c r="M63" s="9">
        <v>38931</v>
      </c>
      <c r="N63" s="9">
        <f t="shared" si="10"/>
        <v>40011</v>
      </c>
      <c r="O63" s="13" t="str">
        <f ca="1" t="shared" si="6"/>
        <v>VAZI</v>
      </c>
    </row>
    <row r="64" spans="2:15" ht="12.75">
      <c r="B64" s="12">
        <f t="shared" si="5"/>
        <v>55</v>
      </c>
      <c r="C64" s="34" t="s">
        <v>164</v>
      </c>
      <c r="D64" s="3" t="s">
        <v>42</v>
      </c>
      <c r="E64" s="3" t="s">
        <v>243</v>
      </c>
      <c r="F64" s="40" t="s">
        <v>232</v>
      </c>
      <c r="G64" s="4">
        <v>15</v>
      </c>
      <c r="H64" s="5">
        <v>35</v>
      </c>
      <c r="I64" s="7">
        <f t="shared" si="7"/>
        <v>2800</v>
      </c>
      <c r="J64" s="7">
        <f t="shared" si="8"/>
        <v>3964.7999999999997</v>
      </c>
      <c r="K64" s="11">
        <f t="shared" si="9"/>
        <v>49.559999999999995</v>
      </c>
      <c r="L64" s="7">
        <f t="shared" si="4"/>
        <v>59471.99999999999</v>
      </c>
      <c r="M64" s="9">
        <v>39046</v>
      </c>
      <c r="N64" s="9">
        <f t="shared" si="10"/>
        <v>40126</v>
      </c>
      <c r="O64" s="13" t="str">
        <f ca="1" t="shared" si="6"/>
        <v>VAZI</v>
      </c>
    </row>
    <row r="65" spans="2:15" ht="12.75">
      <c r="B65" s="12">
        <f t="shared" si="5"/>
        <v>56</v>
      </c>
      <c r="C65" s="34" t="s">
        <v>165</v>
      </c>
      <c r="D65" s="3" t="s">
        <v>41</v>
      </c>
      <c r="E65" s="3" t="s">
        <v>243</v>
      </c>
      <c r="F65" s="40" t="s">
        <v>232</v>
      </c>
      <c r="G65" s="4">
        <v>25</v>
      </c>
      <c r="H65" s="5">
        <v>35</v>
      </c>
      <c r="I65" s="7">
        <f t="shared" si="7"/>
        <v>2800</v>
      </c>
      <c r="J65" s="7">
        <f t="shared" si="8"/>
        <v>3964.7999999999997</v>
      </c>
      <c r="K65" s="11">
        <f t="shared" si="9"/>
        <v>49.559999999999995</v>
      </c>
      <c r="L65" s="7">
        <f t="shared" si="4"/>
        <v>99120</v>
      </c>
      <c r="M65" s="9">
        <v>39049</v>
      </c>
      <c r="N65" s="9">
        <f t="shared" si="10"/>
        <v>40129</v>
      </c>
      <c r="O65" s="13" t="str">
        <f ca="1" t="shared" si="6"/>
        <v>VAZI</v>
      </c>
    </row>
    <row r="66" spans="2:15" ht="12.75">
      <c r="B66" s="12">
        <f>1+B65</f>
        <v>57</v>
      </c>
      <c r="C66" s="34" t="s">
        <v>166</v>
      </c>
      <c r="D66" s="3" t="s">
        <v>39</v>
      </c>
      <c r="E66" s="3" t="s">
        <v>241</v>
      </c>
      <c r="F66" s="40" t="s">
        <v>239</v>
      </c>
      <c r="G66" s="4">
        <v>10</v>
      </c>
      <c r="H66" s="5">
        <v>45</v>
      </c>
      <c r="I66" s="7">
        <f t="shared" si="7"/>
        <v>3600</v>
      </c>
      <c r="J66" s="7">
        <f t="shared" si="8"/>
        <v>5097.599999999999</v>
      </c>
      <c r="K66" s="11">
        <f t="shared" si="9"/>
        <v>63.71999999999999</v>
      </c>
      <c r="L66" s="7">
        <f t="shared" si="4"/>
        <v>50975.99999999999</v>
      </c>
      <c r="M66" s="9">
        <v>39370</v>
      </c>
      <c r="N66" s="9">
        <f t="shared" si="10"/>
        <v>40450</v>
      </c>
      <c r="O66" s="13" t="str">
        <f ca="1" t="shared" si="6"/>
        <v>VAZI</v>
      </c>
    </row>
    <row r="67" spans="2:15" ht="13.5" thickBot="1">
      <c r="B67" s="14">
        <f t="shared" si="5"/>
        <v>58</v>
      </c>
      <c r="C67" s="35" t="s">
        <v>167</v>
      </c>
      <c r="D67" s="15" t="s">
        <v>40</v>
      </c>
      <c r="E67" s="15" t="s">
        <v>240</v>
      </c>
      <c r="F67" s="41" t="s">
        <v>232</v>
      </c>
      <c r="G67" s="26">
        <v>40</v>
      </c>
      <c r="H67" s="27">
        <v>50</v>
      </c>
      <c r="I67" s="37">
        <f t="shared" si="7"/>
        <v>4000</v>
      </c>
      <c r="J67" s="37">
        <f t="shared" si="8"/>
        <v>5664</v>
      </c>
      <c r="K67" s="17">
        <f t="shared" si="9"/>
        <v>70.8</v>
      </c>
      <c r="L67" s="38">
        <f t="shared" si="4"/>
        <v>226560</v>
      </c>
      <c r="M67" s="18">
        <v>38968</v>
      </c>
      <c r="N67" s="18">
        <f t="shared" si="10"/>
        <v>40048</v>
      </c>
      <c r="O67" s="19" t="str">
        <f ca="1" t="shared" si="6"/>
        <v>VAZI</v>
      </c>
    </row>
    <row r="68" spans="8:12" ht="14.25" thickBot="1" thickTop="1">
      <c r="H68" s="2"/>
      <c r="L68" s="39">
        <f>SUM(L10:L67)</f>
        <v>5960227.2</v>
      </c>
    </row>
    <row r="69" ht="13.5" thickTop="1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spans="2:8" ht="12.75">
      <c r="B75" s="1"/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spans="2:8" ht="12.75">
      <c r="B83" s="1"/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spans="2:8" ht="12.75">
      <c r="B91" s="1"/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spans="2:8" ht="12.75">
      <c r="B99" s="1"/>
      <c r="H99" s="2"/>
    </row>
    <row r="100" ht="12.75">
      <c r="H100" s="2"/>
    </row>
    <row r="101" ht="12.75">
      <c r="H101" s="2"/>
    </row>
    <row r="102" ht="12.75">
      <c r="H102" s="2"/>
    </row>
    <row r="103" ht="12.75">
      <c r="H103" s="2"/>
    </row>
    <row r="104" ht="12.75">
      <c r="H104" s="2"/>
    </row>
    <row r="105" ht="12.75">
      <c r="H105" s="2"/>
    </row>
    <row r="106" ht="12.75">
      <c r="H106" s="2"/>
    </row>
    <row r="107" spans="2:8" ht="12.75">
      <c r="B107" s="1"/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  <row r="247" ht="12.75">
      <c r="H247" s="2"/>
    </row>
    <row r="248" ht="12.75">
      <c r="H248" s="2"/>
    </row>
    <row r="249" ht="12.75">
      <c r="H249" s="2"/>
    </row>
    <row r="250" ht="12.75">
      <c r="H250" s="2"/>
    </row>
    <row r="251" ht="12.75">
      <c r="H251" s="2"/>
    </row>
    <row r="252" ht="12.75">
      <c r="H252" s="2"/>
    </row>
    <row r="253" ht="12.75">
      <c r="H253" s="2"/>
    </row>
    <row r="254" ht="12.75">
      <c r="H254" s="2"/>
    </row>
    <row r="255" ht="12.75">
      <c r="H255" s="2"/>
    </row>
    <row r="256" ht="12.75">
      <c r="H256" s="2"/>
    </row>
    <row r="257" ht="12.75">
      <c r="H257" s="2"/>
    </row>
    <row r="258" ht="12.75">
      <c r="H258" s="2"/>
    </row>
    <row r="259" ht="12.75">
      <c r="H259" s="2"/>
    </row>
    <row r="260" ht="12.75">
      <c r="H260" s="2"/>
    </row>
    <row r="261" ht="12.75">
      <c r="H261" s="2"/>
    </row>
    <row r="262" ht="12.75">
      <c r="H262" s="2"/>
    </row>
    <row r="263" ht="12.75">
      <c r="H263" s="2"/>
    </row>
    <row r="264" ht="12.75">
      <c r="H264" s="2"/>
    </row>
    <row r="265" ht="12.75">
      <c r="H265" s="2"/>
    </row>
    <row r="266" ht="12.75">
      <c r="H266" s="2"/>
    </row>
    <row r="267" ht="12.75">
      <c r="H267" s="2"/>
    </row>
    <row r="268" ht="12.75">
      <c r="H268" s="2"/>
    </row>
    <row r="269" ht="12.75">
      <c r="H269" s="2"/>
    </row>
    <row r="270" ht="12.75">
      <c r="H270" s="2"/>
    </row>
    <row r="271" ht="12.75">
      <c r="H271" s="2"/>
    </row>
    <row r="272" ht="12.75">
      <c r="H272" s="2"/>
    </row>
    <row r="273" ht="12.75">
      <c r="H273" s="2"/>
    </row>
    <row r="274" ht="12.75">
      <c r="H274" s="2"/>
    </row>
    <row r="275" ht="12.75">
      <c r="H275" s="2"/>
    </row>
    <row r="276" ht="12.75">
      <c r="H276" s="2"/>
    </row>
    <row r="277" ht="12.75">
      <c r="H277" s="2"/>
    </row>
  </sheetData>
  <autoFilter ref="B9:O68"/>
  <conditionalFormatting sqref="O10:O67">
    <cfRule type="cellIs" priority="1" dxfId="0" operator="equal" stopIfTrue="1">
      <formula>"VAZI"</formula>
    </cfRule>
    <cfRule type="cellIs" priority="2" dxfId="1" operator="equal" stopIfTrue="1">
      <formula>"NE VAZI"</formula>
    </cfRule>
  </conditionalFormatting>
  <dataValidations count="1">
    <dataValidation type="list" allowBlank="1" showInputMessage="1" showErrorMessage="1" promptTitle="PARFEMI" prompt="Tip parfema " errorTitle="GRESKA " error="ISPRAVI GRESKU!" sqref="E10:E67">
      <formula1>$E$3:$E$4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4"/>
  <sheetViews>
    <sheetView workbookViewId="0" topLeftCell="C1">
      <selection activeCell="D11" sqref="D11"/>
    </sheetView>
  </sheetViews>
  <sheetFormatPr defaultColWidth="9.140625" defaultRowHeight="12.75"/>
  <cols>
    <col min="2" max="2" width="7.140625" style="0" customWidth="1"/>
    <col min="3" max="3" width="10.00390625" style="0" customWidth="1"/>
    <col min="4" max="4" width="36.7109375" style="0" customWidth="1"/>
    <col min="5" max="5" width="14.140625" style="0" customWidth="1"/>
    <col min="6" max="7" width="10.28125" style="0" customWidth="1"/>
    <col min="9" max="9" width="13.00390625" style="0" customWidth="1"/>
    <col min="10" max="10" width="14.8515625" style="0" customWidth="1"/>
    <col min="12" max="12" width="18.8515625" style="0" customWidth="1"/>
    <col min="13" max="13" width="15.8515625" style="0" customWidth="1"/>
    <col min="14" max="14" width="12.28125" style="0" customWidth="1"/>
    <col min="15" max="15" width="9.7109375" style="0" customWidth="1"/>
  </cols>
  <sheetData>
    <row r="1" ht="13.5" thickBot="1"/>
    <row r="2" spans="5:12" ht="14.25" thickBot="1" thickTop="1">
      <c r="E2" s="28" t="s">
        <v>251</v>
      </c>
      <c r="H2" s="3" t="s">
        <v>104</v>
      </c>
      <c r="I2" s="6">
        <v>0.18</v>
      </c>
      <c r="K2" s="3" t="s">
        <v>110</v>
      </c>
      <c r="L2" s="9">
        <f ca="1">TODAY()</f>
        <v>39476</v>
      </c>
    </row>
    <row r="3" spans="5:9" ht="13.5" thickTop="1">
      <c r="E3" s="49" t="s">
        <v>248</v>
      </c>
      <c r="H3" s="3" t="s">
        <v>101</v>
      </c>
      <c r="I3" s="6">
        <v>0.2</v>
      </c>
    </row>
    <row r="4" spans="5:9" ht="12.75">
      <c r="E4" s="30" t="s">
        <v>249</v>
      </c>
      <c r="H4" s="3" t="s">
        <v>103</v>
      </c>
      <c r="I4" s="7">
        <v>80</v>
      </c>
    </row>
    <row r="5" spans="5:9" ht="12" customHeight="1" thickBot="1">
      <c r="E5" s="31" t="s">
        <v>250</v>
      </c>
      <c r="H5" s="3" t="s">
        <v>106</v>
      </c>
      <c r="I5" s="8">
        <v>1080</v>
      </c>
    </row>
    <row r="6" ht="13.5" thickTop="1"/>
    <row r="8" ht="13.5" thickBot="1"/>
    <row r="9" spans="2:15" ht="51.75" thickTop="1">
      <c r="B9" s="20" t="s">
        <v>60</v>
      </c>
      <c r="C9" s="21" t="s">
        <v>59</v>
      </c>
      <c r="D9" s="21" t="s">
        <v>57</v>
      </c>
      <c r="E9" s="21" t="s">
        <v>99</v>
      </c>
      <c r="F9" s="21" t="s">
        <v>58</v>
      </c>
      <c r="G9" s="21" t="s">
        <v>168</v>
      </c>
      <c r="H9" s="22" t="s">
        <v>100</v>
      </c>
      <c r="I9" s="23" t="s">
        <v>102</v>
      </c>
      <c r="J9" s="24" t="s">
        <v>231</v>
      </c>
      <c r="K9" s="22" t="s">
        <v>105</v>
      </c>
      <c r="L9" s="22" t="s">
        <v>169</v>
      </c>
      <c r="M9" s="21" t="s">
        <v>107</v>
      </c>
      <c r="N9" s="22" t="s">
        <v>108</v>
      </c>
      <c r="O9" s="33" t="s">
        <v>109</v>
      </c>
    </row>
    <row r="10" spans="2:15" ht="12.75">
      <c r="B10" s="12">
        <v>1</v>
      </c>
      <c r="C10" s="34" t="s">
        <v>170</v>
      </c>
      <c r="D10" s="3" t="s">
        <v>82</v>
      </c>
      <c r="E10" s="3" t="s">
        <v>97</v>
      </c>
      <c r="F10" s="40" t="s">
        <v>77</v>
      </c>
      <c r="G10" s="3">
        <v>60</v>
      </c>
      <c r="H10" s="10">
        <v>10</v>
      </c>
      <c r="I10" s="7">
        <f aca="true" t="shared" si="0" ref="I10:I49">H10*Vrednosteura</f>
        <v>800</v>
      </c>
      <c r="J10" s="7">
        <f aca="true" t="shared" si="1" ref="J10:J49">I10*(1+Marza)*(1+PDV)</f>
        <v>1132.8</v>
      </c>
      <c r="K10" s="11">
        <f aca="true" t="shared" si="2" ref="K10:K49">J10/Vrednosteura</f>
        <v>14.16</v>
      </c>
      <c r="L10" s="7">
        <f>G10*J10</f>
        <v>67968</v>
      </c>
      <c r="M10" s="9">
        <v>39062</v>
      </c>
      <c r="N10" s="9">
        <f aca="true" t="shared" si="3" ref="N10:N49">M10+ROK</f>
        <v>40142</v>
      </c>
      <c r="O10" s="13" t="str">
        <f aca="true" ca="1" t="shared" si="4" ref="O10:O49">IF(N10&gt;TODAY(),"VAZI","NE VAZI")</f>
        <v>VAZI</v>
      </c>
    </row>
    <row r="11" spans="2:15" ht="12.75">
      <c r="B11" s="12">
        <f>1+B10</f>
        <v>2</v>
      </c>
      <c r="C11" s="34" t="s">
        <v>171</v>
      </c>
      <c r="D11" s="3" t="s">
        <v>82</v>
      </c>
      <c r="E11" s="3" t="s">
        <v>98</v>
      </c>
      <c r="F11" s="40" t="s">
        <v>77</v>
      </c>
      <c r="G11" s="3">
        <v>80</v>
      </c>
      <c r="H11" s="10">
        <v>13</v>
      </c>
      <c r="I11" s="7">
        <f t="shared" si="0"/>
        <v>1040</v>
      </c>
      <c r="J11" s="7">
        <f t="shared" si="1"/>
        <v>1472.6399999999999</v>
      </c>
      <c r="K11" s="11">
        <f t="shared" si="2"/>
        <v>18.407999999999998</v>
      </c>
      <c r="L11" s="7">
        <f aca="true" t="shared" si="5" ref="L11:L49">G11*J11</f>
        <v>117811.19999999998</v>
      </c>
      <c r="M11" s="9">
        <v>38754</v>
      </c>
      <c r="N11" s="9">
        <f t="shared" si="3"/>
        <v>39834</v>
      </c>
      <c r="O11" s="13" t="str">
        <f ca="1" t="shared" si="4"/>
        <v>VAZI</v>
      </c>
    </row>
    <row r="12" spans="2:15" ht="12.75">
      <c r="B12" s="12">
        <f aca="true" t="shared" si="6" ref="B12:B49">1+B11</f>
        <v>3</v>
      </c>
      <c r="C12" s="34" t="s">
        <v>172</v>
      </c>
      <c r="D12" s="3" t="s">
        <v>82</v>
      </c>
      <c r="E12" s="3" t="s">
        <v>64</v>
      </c>
      <c r="F12" s="40" t="s">
        <v>65</v>
      </c>
      <c r="G12" s="3">
        <v>50</v>
      </c>
      <c r="H12" s="10">
        <v>5</v>
      </c>
      <c r="I12" s="7">
        <f t="shared" si="0"/>
        <v>400</v>
      </c>
      <c r="J12" s="7">
        <f t="shared" si="1"/>
        <v>566.4</v>
      </c>
      <c r="K12" s="11">
        <f t="shared" si="2"/>
        <v>7.08</v>
      </c>
      <c r="L12" s="7">
        <f t="shared" si="5"/>
        <v>28320</v>
      </c>
      <c r="M12" s="9">
        <v>39792</v>
      </c>
      <c r="N12" s="9">
        <f t="shared" si="3"/>
        <v>40872</v>
      </c>
      <c r="O12" s="13" t="str">
        <f ca="1" t="shared" si="4"/>
        <v>VAZI</v>
      </c>
    </row>
    <row r="13" spans="2:15" ht="12.75">
      <c r="B13" s="12">
        <f t="shared" si="6"/>
        <v>4</v>
      </c>
      <c r="C13" s="34" t="s">
        <v>173</v>
      </c>
      <c r="D13" s="3" t="s">
        <v>84</v>
      </c>
      <c r="E13" s="3" t="s">
        <v>97</v>
      </c>
      <c r="F13" s="40" t="s">
        <v>77</v>
      </c>
      <c r="G13" s="3">
        <v>100</v>
      </c>
      <c r="H13" s="10">
        <v>11</v>
      </c>
      <c r="I13" s="7">
        <f t="shared" si="0"/>
        <v>880</v>
      </c>
      <c r="J13" s="7">
        <f t="shared" si="1"/>
        <v>1246.08</v>
      </c>
      <c r="K13" s="11">
        <f t="shared" si="2"/>
        <v>15.575999999999999</v>
      </c>
      <c r="L13" s="7">
        <f t="shared" si="5"/>
        <v>124608</v>
      </c>
      <c r="M13" s="9">
        <v>38193</v>
      </c>
      <c r="N13" s="9">
        <f t="shared" si="3"/>
        <v>39273</v>
      </c>
      <c r="O13" s="13" t="str">
        <f ca="1" t="shared" si="4"/>
        <v>NE VAZI</v>
      </c>
    </row>
    <row r="14" spans="2:15" ht="12.75">
      <c r="B14" s="12">
        <f t="shared" si="6"/>
        <v>5</v>
      </c>
      <c r="C14" s="34" t="s">
        <v>174</v>
      </c>
      <c r="D14" s="3" t="s">
        <v>92</v>
      </c>
      <c r="E14" s="3" t="s">
        <v>97</v>
      </c>
      <c r="F14" s="40" t="s">
        <v>77</v>
      </c>
      <c r="G14" s="3">
        <v>40</v>
      </c>
      <c r="H14" s="10">
        <v>10</v>
      </c>
      <c r="I14" s="7">
        <f t="shared" si="0"/>
        <v>800</v>
      </c>
      <c r="J14" s="7">
        <f t="shared" si="1"/>
        <v>1132.8</v>
      </c>
      <c r="K14" s="11">
        <f t="shared" si="2"/>
        <v>14.16</v>
      </c>
      <c r="L14" s="7">
        <f t="shared" si="5"/>
        <v>45312</v>
      </c>
      <c r="M14" s="9">
        <v>38753</v>
      </c>
      <c r="N14" s="9">
        <f t="shared" si="3"/>
        <v>39833</v>
      </c>
      <c r="O14" s="13" t="str">
        <f ca="1" t="shared" si="4"/>
        <v>VAZI</v>
      </c>
    </row>
    <row r="15" spans="2:15" ht="12.75">
      <c r="B15" s="12">
        <f t="shared" si="6"/>
        <v>6</v>
      </c>
      <c r="C15" s="34" t="s">
        <v>175</v>
      </c>
      <c r="D15" s="3" t="s">
        <v>92</v>
      </c>
      <c r="E15" s="3" t="s">
        <v>98</v>
      </c>
      <c r="F15" s="40" t="s">
        <v>77</v>
      </c>
      <c r="G15" s="3">
        <v>30</v>
      </c>
      <c r="H15" s="10">
        <v>15</v>
      </c>
      <c r="I15" s="7">
        <f t="shared" si="0"/>
        <v>1200</v>
      </c>
      <c r="J15" s="7">
        <f t="shared" si="1"/>
        <v>1699.1999999999998</v>
      </c>
      <c r="K15" s="11">
        <f t="shared" si="2"/>
        <v>21.24</v>
      </c>
      <c r="L15" s="7">
        <f t="shared" si="5"/>
        <v>50975.99999999999</v>
      </c>
      <c r="M15" s="9">
        <v>39166</v>
      </c>
      <c r="N15" s="9">
        <f t="shared" si="3"/>
        <v>40246</v>
      </c>
      <c r="O15" s="13" t="str">
        <f ca="1" t="shared" si="4"/>
        <v>VAZI</v>
      </c>
    </row>
    <row r="16" spans="2:15" ht="12.75">
      <c r="B16" s="12">
        <f t="shared" si="6"/>
        <v>7</v>
      </c>
      <c r="C16" s="34" t="s">
        <v>176</v>
      </c>
      <c r="D16" s="3" t="s">
        <v>92</v>
      </c>
      <c r="E16" s="3" t="s">
        <v>64</v>
      </c>
      <c r="F16" s="40" t="s">
        <v>65</v>
      </c>
      <c r="G16" s="3">
        <v>50</v>
      </c>
      <c r="H16" s="10">
        <v>5</v>
      </c>
      <c r="I16" s="7">
        <f t="shared" si="0"/>
        <v>400</v>
      </c>
      <c r="J16" s="7">
        <f t="shared" si="1"/>
        <v>566.4</v>
      </c>
      <c r="K16" s="11">
        <f t="shared" si="2"/>
        <v>7.08</v>
      </c>
      <c r="L16" s="7">
        <f t="shared" si="5"/>
        <v>28320</v>
      </c>
      <c r="M16" s="9">
        <v>39142</v>
      </c>
      <c r="N16" s="9">
        <f t="shared" si="3"/>
        <v>40222</v>
      </c>
      <c r="O16" s="13" t="str">
        <f ca="1" t="shared" si="4"/>
        <v>VAZI</v>
      </c>
    </row>
    <row r="17" spans="2:15" ht="12.75">
      <c r="B17" s="12">
        <f t="shared" si="6"/>
        <v>8</v>
      </c>
      <c r="C17" s="34" t="s">
        <v>177</v>
      </c>
      <c r="D17" s="3" t="s">
        <v>93</v>
      </c>
      <c r="E17" s="3" t="s">
        <v>97</v>
      </c>
      <c r="F17" s="40" t="s">
        <v>77</v>
      </c>
      <c r="G17" s="3">
        <v>80</v>
      </c>
      <c r="H17" s="10">
        <v>10</v>
      </c>
      <c r="I17" s="7">
        <f t="shared" si="0"/>
        <v>800</v>
      </c>
      <c r="J17" s="7">
        <f t="shared" si="1"/>
        <v>1132.8</v>
      </c>
      <c r="K17" s="11">
        <f t="shared" si="2"/>
        <v>14.16</v>
      </c>
      <c r="L17" s="7">
        <f t="shared" si="5"/>
        <v>90624</v>
      </c>
      <c r="M17" s="9">
        <v>39354</v>
      </c>
      <c r="N17" s="9">
        <f t="shared" si="3"/>
        <v>40434</v>
      </c>
      <c r="O17" s="13" t="str">
        <f ca="1" t="shared" si="4"/>
        <v>VAZI</v>
      </c>
    </row>
    <row r="18" spans="2:15" ht="12.75">
      <c r="B18" s="12">
        <f t="shared" si="6"/>
        <v>9</v>
      </c>
      <c r="C18" s="34" t="s">
        <v>178</v>
      </c>
      <c r="D18" s="3" t="s">
        <v>93</v>
      </c>
      <c r="E18" s="3" t="s">
        <v>98</v>
      </c>
      <c r="F18" s="40" t="s">
        <v>77</v>
      </c>
      <c r="G18" s="3">
        <v>40</v>
      </c>
      <c r="H18" s="10">
        <v>14</v>
      </c>
      <c r="I18" s="7">
        <f t="shared" si="0"/>
        <v>1120</v>
      </c>
      <c r="J18" s="7">
        <f t="shared" si="1"/>
        <v>1585.9199999999998</v>
      </c>
      <c r="K18" s="11">
        <f t="shared" si="2"/>
        <v>19.823999999999998</v>
      </c>
      <c r="L18" s="7">
        <f t="shared" si="5"/>
        <v>63436.799999999996</v>
      </c>
      <c r="M18" s="9">
        <v>38111</v>
      </c>
      <c r="N18" s="9">
        <f t="shared" si="3"/>
        <v>39191</v>
      </c>
      <c r="O18" s="13" t="str">
        <f ca="1" t="shared" si="4"/>
        <v>NE VAZI</v>
      </c>
    </row>
    <row r="19" spans="2:15" ht="12.75">
      <c r="B19" s="12">
        <f t="shared" si="6"/>
        <v>10</v>
      </c>
      <c r="C19" s="34" t="s">
        <v>179</v>
      </c>
      <c r="D19" s="3" t="s">
        <v>93</v>
      </c>
      <c r="E19" s="3" t="s">
        <v>64</v>
      </c>
      <c r="F19" s="40" t="s">
        <v>65</v>
      </c>
      <c r="G19" s="3">
        <v>30</v>
      </c>
      <c r="H19" s="10">
        <v>6</v>
      </c>
      <c r="I19" s="7">
        <f t="shared" si="0"/>
        <v>480</v>
      </c>
      <c r="J19" s="7">
        <f t="shared" si="1"/>
        <v>679.68</v>
      </c>
      <c r="K19" s="11">
        <f t="shared" si="2"/>
        <v>8.495999999999999</v>
      </c>
      <c r="L19" s="7">
        <f t="shared" si="5"/>
        <v>20390.399999999998</v>
      </c>
      <c r="M19" s="9">
        <v>39240</v>
      </c>
      <c r="N19" s="9">
        <f t="shared" si="3"/>
        <v>40320</v>
      </c>
      <c r="O19" s="13" t="str">
        <f ca="1" t="shared" si="4"/>
        <v>VAZI</v>
      </c>
    </row>
    <row r="20" spans="2:15" ht="12.75">
      <c r="B20" s="12">
        <f t="shared" si="6"/>
        <v>11</v>
      </c>
      <c r="C20" s="34" t="s">
        <v>180</v>
      </c>
      <c r="D20" s="3" t="s">
        <v>80</v>
      </c>
      <c r="E20" s="3" t="s">
        <v>97</v>
      </c>
      <c r="F20" s="40" t="s">
        <v>77</v>
      </c>
      <c r="G20" s="3">
        <v>50</v>
      </c>
      <c r="H20" s="10">
        <v>10</v>
      </c>
      <c r="I20" s="7">
        <f t="shared" si="0"/>
        <v>800</v>
      </c>
      <c r="J20" s="7">
        <f t="shared" si="1"/>
        <v>1132.8</v>
      </c>
      <c r="K20" s="11">
        <f t="shared" si="2"/>
        <v>14.16</v>
      </c>
      <c r="L20" s="7">
        <f t="shared" si="5"/>
        <v>56640</v>
      </c>
      <c r="M20" s="9">
        <v>39057</v>
      </c>
      <c r="N20" s="9">
        <f t="shared" si="3"/>
        <v>40137</v>
      </c>
      <c r="O20" s="13" t="str">
        <f ca="1" t="shared" si="4"/>
        <v>VAZI</v>
      </c>
    </row>
    <row r="21" spans="2:15" ht="12.75">
      <c r="B21" s="12">
        <f t="shared" si="6"/>
        <v>12</v>
      </c>
      <c r="C21" s="34" t="s">
        <v>181</v>
      </c>
      <c r="D21" s="3" t="s">
        <v>62</v>
      </c>
      <c r="E21" s="3" t="s">
        <v>97</v>
      </c>
      <c r="F21" s="40" t="s">
        <v>77</v>
      </c>
      <c r="G21" s="3">
        <v>60</v>
      </c>
      <c r="H21" s="10">
        <v>12</v>
      </c>
      <c r="I21" s="7">
        <f t="shared" si="0"/>
        <v>960</v>
      </c>
      <c r="J21" s="7">
        <f t="shared" si="1"/>
        <v>1359.36</v>
      </c>
      <c r="K21" s="11">
        <f t="shared" si="2"/>
        <v>16.991999999999997</v>
      </c>
      <c r="L21" s="7">
        <f t="shared" si="5"/>
        <v>81561.59999999999</v>
      </c>
      <c r="M21" s="9">
        <v>38447</v>
      </c>
      <c r="N21" s="9">
        <f t="shared" si="3"/>
        <v>39527</v>
      </c>
      <c r="O21" s="13" t="str">
        <f ca="1" t="shared" si="4"/>
        <v>VAZI</v>
      </c>
    </row>
    <row r="22" spans="2:15" ht="12.75">
      <c r="B22" s="12">
        <f t="shared" si="6"/>
        <v>13</v>
      </c>
      <c r="C22" s="34" t="s">
        <v>182</v>
      </c>
      <c r="D22" s="3" t="s">
        <v>88</v>
      </c>
      <c r="E22" s="3" t="s">
        <v>97</v>
      </c>
      <c r="F22" s="40" t="s">
        <v>77</v>
      </c>
      <c r="G22" s="3">
        <v>70</v>
      </c>
      <c r="H22" s="10">
        <v>13</v>
      </c>
      <c r="I22" s="7">
        <f t="shared" si="0"/>
        <v>1040</v>
      </c>
      <c r="J22" s="7">
        <f t="shared" si="1"/>
        <v>1472.6399999999999</v>
      </c>
      <c r="K22" s="11">
        <f t="shared" si="2"/>
        <v>18.407999999999998</v>
      </c>
      <c r="L22" s="7">
        <f t="shared" si="5"/>
        <v>103084.79999999999</v>
      </c>
      <c r="M22" s="9">
        <v>38779</v>
      </c>
      <c r="N22" s="9">
        <f t="shared" si="3"/>
        <v>39859</v>
      </c>
      <c r="O22" s="13" t="str">
        <f ca="1" t="shared" si="4"/>
        <v>VAZI</v>
      </c>
    </row>
    <row r="23" spans="2:15" ht="12.75">
      <c r="B23" s="12">
        <f t="shared" si="6"/>
        <v>14</v>
      </c>
      <c r="C23" s="34" t="s">
        <v>183</v>
      </c>
      <c r="D23" s="3" t="s">
        <v>95</v>
      </c>
      <c r="E23" s="3" t="s">
        <v>97</v>
      </c>
      <c r="F23" s="40" t="s">
        <v>77</v>
      </c>
      <c r="G23" s="3">
        <v>90</v>
      </c>
      <c r="H23" s="10">
        <v>10</v>
      </c>
      <c r="I23" s="7">
        <f t="shared" si="0"/>
        <v>800</v>
      </c>
      <c r="J23" s="7">
        <f t="shared" si="1"/>
        <v>1132.8</v>
      </c>
      <c r="K23" s="11">
        <f t="shared" si="2"/>
        <v>14.16</v>
      </c>
      <c r="L23" s="7">
        <f t="shared" si="5"/>
        <v>101952</v>
      </c>
      <c r="M23" s="9">
        <v>38897</v>
      </c>
      <c r="N23" s="9">
        <f t="shared" si="3"/>
        <v>39977</v>
      </c>
      <c r="O23" s="13" t="str">
        <f ca="1" t="shared" si="4"/>
        <v>VAZI</v>
      </c>
    </row>
    <row r="24" spans="2:15" ht="12.75">
      <c r="B24" s="12">
        <f t="shared" si="6"/>
        <v>15</v>
      </c>
      <c r="C24" s="34" t="s">
        <v>184</v>
      </c>
      <c r="D24" s="3" t="s">
        <v>94</v>
      </c>
      <c r="E24" s="3" t="s">
        <v>97</v>
      </c>
      <c r="F24" s="40" t="s">
        <v>77</v>
      </c>
      <c r="G24" s="3">
        <v>100</v>
      </c>
      <c r="H24" s="10">
        <v>10</v>
      </c>
      <c r="I24" s="7">
        <f t="shared" si="0"/>
        <v>800</v>
      </c>
      <c r="J24" s="7">
        <f t="shared" si="1"/>
        <v>1132.8</v>
      </c>
      <c r="K24" s="11">
        <f t="shared" si="2"/>
        <v>14.16</v>
      </c>
      <c r="L24" s="7">
        <f t="shared" si="5"/>
        <v>113280</v>
      </c>
      <c r="M24" s="9">
        <v>38994</v>
      </c>
      <c r="N24" s="9">
        <f t="shared" si="3"/>
        <v>40074</v>
      </c>
      <c r="O24" s="13" t="str">
        <f ca="1" t="shared" si="4"/>
        <v>VAZI</v>
      </c>
    </row>
    <row r="25" spans="2:15" ht="12.75">
      <c r="B25" s="12">
        <f t="shared" si="6"/>
        <v>16</v>
      </c>
      <c r="C25" s="34" t="s">
        <v>185</v>
      </c>
      <c r="D25" s="3" t="s">
        <v>94</v>
      </c>
      <c r="E25" s="3" t="s">
        <v>98</v>
      </c>
      <c r="F25" s="40" t="s">
        <v>77</v>
      </c>
      <c r="G25" s="3">
        <v>30</v>
      </c>
      <c r="H25" s="10">
        <v>15</v>
      </c>
      <c r="I25" s="7">
        <f t="shared" si="0"/>
        <v>1200</v>
      </c>
      <c r="J25" s="7">
        <f t="shared" si="1"/>
        <v>1699.1999999999998</v>
      </c>
      <c r="K25" s="11">
        <f t="shared" si="2"/>
        <v>21.24</v>
      </c>
      <c r="L25" s="7">
        <f t="shared" si="5"/>
        <v>50975.99999999999</v>
      </c>
      <c r="M25" s="9">
        <v>39241</v>
      </c>
      <c r="N25" s="9">
        <f t="shared" si="3"/>
        <v>40321</v>
      </c>
      <c r="O25" s="13" t="str">
        <f ca="1" t="shared" si="4"/>
        <v>VAZI</v>
      </c>
    </row>
    <row r="26" spans="2:15" ht="12.75">
      <c r="B26" s="12">
        <f t="shared" si="6"/>
        <v>17</v>
      </c>
      <c r="C26" s="34" t="s">
        <v>186</v>
      </c>
      <c r="D26" s="3" t="s">
        <v>94</v>
      </c>
      <c r="E26" s="3" t="s">
        <v>64</v>
      </c>
      <c r="F26" s="40" t="s">
        <v>65</v>
      </c>
      <c r="G26" s="3">
        <v>40</v>
      </c>
      <c r="H26" s="10">
        <v>7</v>
      </c>
      <c r="I26" s="7">
        <f t="shared" si="0"/>
        <v>560</v>
      </c>
      <c r="J26" s="7">
        <f t="shared" si="1"/>
        <v>792.9599999999999</v>
      </c>
      <c r="K26" s="11">
        <f t="shared" si="2"/>
        <v>9.911999999999999</v>
      </c>
      <c r="L26" s="7">
        <f t="shared" si="5"/>
        <v>31718.399999999998</v>
      </c>
      <c r="M26" s="9">
        <v>38965</v>
      </c>
      <c r="N26" s="9">
        <f t="shared" si="3"/>
        <v>40045</v>
      </c>
      <c r="O26" s="13" t="str">
        <f ca="1" t="shared" si="4"/>
        <v>VAZI</v>
      </c>
    </row>
    <row r="27" spans="2:15" ht="12.75">
      <c r="B27" s="12">
        <f t="shared" si="6"/>
        <v>18</v>
      </c>
      <c r="C27" s="34" t="s">
        <v>187</v>
      </c>
      <c r="D27" s="3" t="s">
        <v>79</v>
      </c>
      <c r="E27" s="3" t="s">
        <v>97</v>
      </c>
      <c r="F27" s="40" t="s">
        <v>77</v>
      </c>
      <c r="G27" s="3">
        <v>80</v>
      </c>
      <c r="H27" s="10">
        <v>10</v>
      </c>
      <c r="I27" s="7">
        <f t="shared" si="0"/>
        <v>800</v>
      </c>
      <c r="J27" s="7">
        <f t="shared" si="1"/>
        <v>1132.8</v>
      </c>
      <c r="K27" s="11">
        <f t="shared" si="2"/>
        <v>14.16</v>
      </c>
      <c r="L27" s="7">
        <f t="shared" si="5"/>
        <v>90624</v>
      </c>
      <c r="M27" s="9">
        <v>39144</v>
      </c>
      <c r="N27" s="9">
        <f t="shared" si="3"/>
        <v>40224</v>
      </c>
      <c r="O27" s="13" t="str">
        <f ca="1" t="shared" si="4"/>
        <v>VAZI</v>
      </c>
    </row>
    <row r="28" spans="2:15" ht="12.75">
      <c r="B28" s="12">
        <f t="shared" si="6"/>
        <v>19</v>
      </c>
      <c r="C28" s="34" t="s">
        <v>188</v>
      </c>
      <c r="D28" s="3" t="s">
        <v>79</v>
      </c>
      <c r="E28" s="3" t="s">
        <v>98</v>
      </c>
      <c r="F28" s="40" t="s">
        <v>77</v>
      </c>
      <c r="G28" s="3">
        <v>70</v>
      </c>
      <c r="H28" s="10">
        <v>16</v>
      </c>
      <c r="I28" s="7">
        <f t="shared" si="0"/>
        <v>1280</v>
      </c>
      <c r="J28" s="7">
        <f t="shared" si="1"/>
        <v>1812.48</v>
      </c>
      <c r="K28" s="11">
        <f t="shared" si="2"/>
        <v>22.656</v>
      </c>
      <c r="L28" s="7">
        <f t="shared" si="5"/>
        <v>126873.6</v>
      </c>
      <c r="M28" s="9">
        <v>38022</v>
      </c>
      <c r="N28" s="9">
        <f t="shared" si="3"/>
        <v>39102</v>
      </c>
      <c r="O28" s="13" t="str">
        <f ca="1" t="shared" si="4"/>
        <v>NE VAZI</v>
      </c>
    </row>
    <row r="29" spans="2:15" ht="12.75">
      <c r="B29" s="12">
        <f t="shared" si="6"/>
        <v>20</v>
      </c>
      <c r="C29" s="34" t="s">
        <v>189</v>
      </c>
      <c r="D29" s="3" t="s">
        <v>79</v>
      </c>
      <c r="E29" s="3" t="s">
        <v>64</v>
      </c>
      <c r="F29" s="40" t="s">
        <v>65</v>
      </c>
      <c r="G29" s="3">
        <v>55</v>
      </c>
      <c r="H29" s="10">
        <v>4</v>
      </c>
      <c r="I29" s="7">
        <f t="shared" si="0"/>
        <v>320</v>
      </c>
      <c r="J29" s="7">
        <f t="shared" si="1"/>
        <v>453.12</v>
      </c>
      <c r="K29" s="11">
        <f t="shared" si="2"/>
        <v>5.664</v>
      </c>
      <c r="L29" s="7">
        <f t="shared" si="5"/>
        <v>24921.6</v>
      </c>
      <c r="M29" s="9">
        <v>38968</v>
      </c>
      <c r="N29" s="9">
        <f t="shared" si="3"/>
        <v>40048</v>
      </c>
      <c r="O29" s="13" t="str">
        <f ca="1" t="shared" si="4"/>
        <v>VAZI</v>
      </c>
    </row>
    <row r="30" spans="2:15" ht="12.75">
      <c r="B30" s="12">
        <f t="shared" si="6"/>
        <v>21</v>
      </c>
      <c r="C30" s="34" t="s">
        <v>190</v>
      </c>
      <c r="D30" s="3" t="s">
        <v>89</v>
      </c>
      <c r="E30" s="3" t="s">
        <v>97</v>
      </c>
      <c r="F30" s="40" t="s">
        <v>77</v>
      </c>
      <c r="G30" s="3">
        <v>65</v>
      </c>
      <c r="H30" s="10">
        <v>10</v>
      </c>
      <c r="I30" s="7">
        <f t="shared" si="0"/>
        <v>800</v>
      </c>
      <c r="J30" s="7">
        <f t="shared" si="1"/>
        <v>1132.8</v>
      </c>
      <c r="K30" s="11">
        <f t="shared" si="2"/>
        <v>14.16</v>
      </c>
      <c r="L30" s="7">
        <f t="shared" si="5"/>
        <v>73632</v>
      </c>
      <c r="M30" s="9">
        <v>38753</v>
      </c>
      <c r="N30" s="9">
        <f t="shared" si="3"/>
        <v>39833</v>
      </c>
      <c r="O30" s="13" t="str">
        <f ca="1" t="shared" si="4"/>
        <v>VAZI</v>
      </c>
    </row>
    <row r="31" spans="2:15" ht="12.75">
      <c r="B31" s="12">
        <f t="shared" si="6"/>
        <v>22</v>
      </c>
      <c r="C31" s="34" t="s">
        <v>191</v>
      </c>
      <c r="D31" s="3" t="s">
        <v>89</v>
      </c>
      <c r="E31" s="3" t="s">
        <v>98</v>
      </c>
      <c r="F31" s="40" t="s">
        <v>77</v>
      </c>
      <c r="G31" s="3">
        <v>75</v>
      </c>
      <c r="H31" s="10">
        <v>13</v>
      </c>
      <c r="I31" s="7">
        <f t="shared" si="0"/>
        <v>1040</v>
      </c>
      <c r="J31" s="7">
        <f t="shared" si="1"/>
        <v>1472.6399999999999</v>
      </c>
      <c r="K31" s="11">
        <f t="shared" si="2"/>
        <v>18.407999999999998</v>
      </c>
      <c r="L31" s="7">
        <f t="shared" si="5"/>
        <v>110447.99999999999</v>
      </c>
      <c r="M31" s="9">
        <v>39063</v>
      </c>
      <c r="N31" s="9">
        <f t="shared" si="3"/>
        <v>40143</v>
      </c>
      <c r="O31" s="13" t="str">
        <f ca="1" t="shared" si="4"/>
        <v>VAZI</v>
      </c>
    </row>
    <row r="32" spans="2:15" ht="12.75">
      <c r="B32" s="12">
        <f t="shared" si="6"/>
        <v>23</v>
      </c>
      <c r="C32" s="34" t="s">
        <v>192</v>
      </c>
      <c r="D32" s="3" t="s">
        <v>78</v>
      </c>
      <c r="E32" s="3" t="s">
        <v>97</v>
      </c>
      <c r="F32" s="40" t="s">
        <v>77</v>
      </c>
      <c r="G32" s="3">
        <v>25</v>
      </c>
      <c r="H32" s="10">
        <v>10</v>
      </c>
      <c r="I32" s="7">
        <f t="shared" si="0"/>
        <v>800</v>
      </c>
      <c r="J32" s="7">
        <f t="shared" si="1"/>
        <v>1132.8</v>
      </c>
      <c r="K32" s="11">
        <f t="shared" si="2"/>
        <v>14.16</v>
      </c>
      <c r="L32" s="7">
        <f t="shared" si="5"/>
        <v>28320</v>
      </c>
      <c r="M32" s="9">
        <v>38623</v>
      </c>
      <c r="N32" s="9">
        <f t="shared" si="3"/>
        <v>39703</v>
      </c>
      <c r="O32" s="13" t="str">
        <f ca="1" t="shared" si="4"/>
        <v>VAZI</v>
      </c>
    </row>
    <row r="33" spans="2:15" ht="12.75">
      <c r="B33" s="12">
        <f t="shared" si="6"/>
        <v>24</v>
      </c>
      <c r="C33" s="34" t="s">
        <v>193</v>
      </c>
      <c r="D33" s="3" t="s">
        <v>83</v>
      </c>
      <c r="E33" s="3" t="s">
        <v>97</v>
      </c>
      <c r="F33" s="40" t="s">
        <v>77</v>
      </c>
      <c r="G33" s="3">
        <v>50</v>
      </c>
      <c r="H33" s="10">
        <v>10</v>
      </c>
      <c r="I33" s="7">
        <f t="shared" si="0"/>
        <v>800</v>
      </c>
      <c r="J33" s="7">
        <f t="shared" si="1"/>
        <v>1132.8</v>
      </c>
      <c r="K33" s="11">
        <f t="shared" si="2"/>
        <v>14.16</v>
      </c>
      <c r="L33" s="7">
        <f t="shared" si="5"/>
        <v>56640</v>
      </c>
      <c r="M33" s="9">
        <v>38784</v>
      </c>
      <c r="N33" s="9">
        <f t="shared" si="3"/>
        <v>39864</v>
      </c>
      <c r="O33" s="13" t="str">
        <f ca="1" t="shared" si="4"/>
        <v>VAZI</v>
      </c>
    </row>
    <row r="34" spans="2:15" ht="12.75">
      <c r="B34" s="12">
        <f t="shared" si="6"/>
        <v>25</v>
      </c>
      <c r="C34" s="34" t="s">
        <v>194</v>
      </c>
      <c r="D34" s="3" t="s">
        <v>83</v>
      </c>
      <c r="E34" s="3" t="s">
        <v>64</v>
      </c>
      <c r="F34" s="40" t="s">
        <v>65</v>
      </c>
      <c r="G34" s="3">
        <v>70</v>
      </c>
      <c r="H34" s="10">
        <v>5</v>
      </c>
      <c r="I34" s="7">
        <f t="shared" si="0"/>
        <v>400</v>
      </c>
      <c r="J34" s="7">
        <f t="shared" si="1"/>
        <v>566.4</v>
      </c>
      <c r="K34" s="11">
        <f t="shared" si="2"/>
        <v>7.08</v>
      </c>
      <c r="L34" s="7">
        <f t="shared" si="5"/>
        <v>39648</v>
      </c>
      <c r="M34" s="9">
        <v>38969</v>
      </c>
      <c r="N34" s="9">
        <f t="shared" si="3"/>
        <v>40049</v>
      </c>
      <c r="O34" s="13" t="str">
        <f ca="1" t="shared" si="4"/>
        <v>VAZI</v>
      </c>
    </row>
    <row r="35" spans="2:15" ht="12.75">
      <c r="B35" s="12">
        <f t="shared" si="6"/>
        <v>26</v>
      </c>
      <c r="C35" s="34" t="s">
        <v>195</v>
      </c>
      <c r="D35" s="3" t="s">
        <v>90</v>
      </c>
      <c r="E35" s="3" t="s">
        <v>97</v>
      </c>
      <c r="F35" s="40" t="s">
        <v>77</v>
      </c>
      <c r="G35" s="3">
        <v>55</v>
      </c>
      <c r="H35" s="10">
        <v>10</v>
      </c>
      <c r="I35" s="7">
        <f t="shared" si="0"/>
        <v>800</v>
      </c>
      <c r="J35" s="7">
        <f t="shared" si="1"/>
        <v>1132.8</v>
      </c>
      <c r="K35" s="11">
        <f t="shared" si="2"/>
        <v>14.16</v>
      </c>
      <c r="L35" s="7">
        <f t="shared" si="5"/>
        <v>62304</v>
      </c>
      <c r="M35" s="9">
        <v>39261</v>
      </c>
      <c r="N35" s="9">
        <f t="shared" si="3"/>
        <v>40341</v>
      </c>
      <c r="O35" s="13" t="str">
        <f ca="1" t="shared" si="4"/>
        <v>VAZI</v>
      </c>
    </row>
    <row r="36" spans="2:15" ht="12.75">
      <c r="B36" s="12">
        <f t="shared" si="6"/>
        <v>27</v>
      </c>
      <c r="C36" s="34" t="s">
        <v>196</v>
      </c>
      <c r="D36" s="3" t="s">
        <v>90</v>
      </c>
      <c r="E36" s="3" t="s">
        <v>98</v>
      </c>
      <c r="F36" s="40" t="s">
        <v>77</v>
      </c>
      <c r="G36" s="3">
        <v>35</v>
      </c>
      <c r="H36" s="10">
        <v>14</v>
      </c>
      <c r="I36" s="7">
        <f t="shared" si="0"/>
        <v>1120</v>
      </c>
      <c r="J36" s="7">
        <f t="shared" si="1"/>
        <v>1585.9199999999998</v>
      </c>
      <c r="K36" s="11">
        <f t="shared" si="2"/>
        <v>19.823999999999998</v>
      </c>
      <c r="L36" s="7">
        <f t="shared" si="5"/>
        <v>55507.2</v>
      </c>
      <c r="M36" s="9">
        <v>38734</v>
      </c>
      <c r="N36" s="9">
        <f t="shared" si="3"/>
        <v>39814</v>
      </c>
      <c r="O36" s="13" t="str">
        <f ca="1" t="shared" si="4"/>
        <v>VAZI</v>
      </c>
    </row>
    <row r="37" spans="2:15" ht="12.75">
      <c r="B37" s="12">
        <f t="shared" si="6"/>
        <v>28</v>
      </c>
      <c r="C37" s="34" t="s">
        <v>197</v>
      </c>
      <c r="D37" s="3" t="s">
        <v>90</v>
      </c>
      <c r="E37" s="3" t="s">
        <v>64</v>
      </c>
      <c r="F37" s="40" t="s">
        <v>65</v>
      </c>
      <c r="G37" s="3">
        <v>45</v>
      </c>
      <c r="H37" s="10">
        <v>6</v>
      </c>
      <c r="I37" s="7">
        <f t="shared" si="0"/>
        <v>480</v>
      </c>
      <c r="J37" s="7">
        <f t="shared" si="1"/>
        <v>679.68</v>
      </c>
      <c r="K37" s="11">
        <f t="shared" si="2"/>
        <v>8.495999999999999</v>
      </c>
      <c r="L37" s="7">
        <f t="shared" si="5"/>
        <v>30585.6</v>
      </c>
      <c r="M37" s="9">
        <v>38968</v>
      </c>
      <c r="N37" s="9">
        <f t="shared" si="3"/>
        <v>40048</v>
      </c>
      <c r="O37" s="13" t="str">
        <f ca="1" t="shared" si="4"/>
        <v>VAZI</v>
      </c>
    </row>
    <row r="38" spans="2:15" ht="12.75">
      <c r="B38" s="12">
        <f t="shared" si="6"/>
        <v>29</v>
      </c>
      <c r="C38" s="34" t="s">
        <v>198</v>
      </c>
      <c r="D38" s="3" t="s">
        <v>85</v>
      </c>
      <c r="E38" s="3" t="s">
        <v>97</v>
      </c>
      <c r="F38" s="40" t="s">
        <v>77</v>
      </c>
      <c r="G38" s="3">
        <v>90</v>
      </c>
      <c r="H38" s="10">
        <v>12</v>
      </c>
      <c r="I38" s="7">
        <f t="shared" si="0"/>
        <v>960</v>
      </c>
      <c r="J38" s="7">
        <f t="shared" si="1"/>
        <v>1359.36</v>
      </c>
      <c r="K38" s="11">
        <f t="shared" si="2"/>
        <v>16.991999999999997</v>
      </c>
      <c r="L38" s="7">
        <f t="shared" si="5"/>
        <v>122342.4</v>
      </c>
      <c r="M38" s="9">
        <v>39106</v>
      </c>
      <c r="N38" s="9">
        <f t="shared" si="3"/>
        <v>40186</v>
      </c>
      <c r="O38" s="13" t="str">
        <f ca="1" t="shared" si="4"/>
        <v>VAZI</v>
      </c>
    </row>
    <row r="39" spans="2:15" ht="12.75">
      <c r="B39" s="12">
        <f t="shared" si="6"/>
        <v>30</v>
      </c>
      <c r="C39" s="34" t="s">
        <v>174</v>
      </c>
      <c r="D39" s="3" t="s">
        <v>85</v>
      </c>
      <c r="E39" s="3" t="s">
        <v>98</v>
      </c>
      <c r="F39" s="40" t="s">
        <v>77</v>
      </c>
      <c r="G39" s="3">
        <v>100</v>
      </c>
      <c r="H39" s="10">
        <v>15</v>
      </c>
      <c r="I39" s="7">
        <f t="shared" si="0"/>
        <v>1200</v>
      </c>
      <c r="J39" s="7">
        <f t="shared" si="1"/>
        <v>1699.1999999999998</v>
      </c>
      <c r="K39" s="11">
        <f t="shared" si="2"/>
        <v>21.24</v>
      </c>
      <c r="L39" s="7">
        <f t="shared" si="5"/>
        <v>169919.99999999997</v>
      </c>
      <c r="M39" s="9">
        <v>38876</v>
      </c>
      <c r="N39" s="9">
        <f t="shared" si="3"/>
        <v>39956</v>
      </c>
      <c r="O39" s="13" t="str">
        <f ca="1" t="shared" si="4"/>
        <v>VAZI</v>
      </c>
    </row>
    <row r="40" spans="2:15" ht="12.75">
      <c r="B40" s="12">
        <f t="shared" si="6"/>
        <v>31</v>
      </c>
      <c r="C40" s="34" t="s">
        <v>199</v>
      </c>
      <c r="D40" s="3" t="s">
        <v>85</v>
      </c>
      <c r="E40" s="3" t="s">
        <v>64</v>
      </c>
      <c r="F40" s="40" t="s">
        <v>65</v>
      </c>
      <c r="G40" s="3">
        <v>35</v>
      </c>
      <c r="H40" s="10">
        <v>5</v>
      </c>
      <c r="I40" s="7">
        <f t="shared" si="0"/>
        <v>400</v>
      </c>
      <c r="J40" s="7">
        <f t="shared" si="1"/>
        <v>566.4</v>
      </c>
      <c r="K40" s="11">
        <f t="shared" si="2"/>
        <v>7.08</v>
      </c>
      <c r="L40" s="7">
        <f t="shared" si="5"/>
        <v>19824</v>
      </c>
      <c r="M40" s="9">
        <v>38388</v>
      </c>
      <c r="N40" s="9">
        <f t="shared" si="3"/>
        <v>39468</v>
      </c>
      <c r="O40" s="13" t="str">
        <f ca="1" t="shared" si="4"/>
        <v>NE VAZI</v>
      </c>
    </row>
    <row r="41" spans="2:15" ht="12.75">
      <c r="B41" s="12">
        <f t="shared" si="6"/>
        <v>32</v>
      </c>
      <c r="C41" s="34" t="s">
        <v>200</v>
      </c>
      <c r="D41" s="3" t="s">
        <v>86</v>
      </c>
      <c r="E41" s="3" t="s">
        <v>97</v>
      </c>
      <c r="F41" s="40" t="s">
        <v>77</v>
      </c>
      <c r="G41" s="3">
        <v>50</v>
      </c>
      <c r="H41" s="10">
        <v>12</v>
      </c>
      <c r="I41" s="7">
        <f t="shared" si="0"/>
        <v>960</v>
      </c>
      <c r="J41" s="7">
        <f t="shared" si="1"/>
        <v>1359.36</v>
      </c>
      <c r="K41" s="11">
        <f t="shared" si="2"/>
        <v>16.991999999999997</v>
      </c>
      <c r="L41" s="7">
        <f t="shared" si="5"/>
        <v>67968</v>
      </c>
      <c r="M41" s="9">
        <v>38697</v>
      </c>
      <c r="N41" s="9">
        <f t="shared" si="3"/>
        <v>39777</v>
      </c>
      <c r="O41" s="13" t="str">
        <f ca="1" t="shared" si="4"/>
        <v>VAZI</v>
      </c>
    </row>
    <row r="42" spans="2:15" ht="12.75">
      <c r="B42" s="12">
        <f t="shared" si="6"/>
        <v>33</v>
      </c>
      <c r="C42" s="34" t="s">
        <v>201</v>
      </c>
      <c r="D42" s="3" t="s">
        <v>87</v>
      </c>
      <c r="E42" s="3" t="s">
        <v>97</v>
      </c>
      <c r="F42" s="40" t="s">
        <v>77</v>
      </c>
      <c r="G42" s="3">
        <v>40</v>
      </c>
      <c r="H42" s="10">
        <v>10</v>
      </c>
      <c r="I42" s="7">
        <f t="shared" si="0"/>
        <v>800</v>
      </c>
      <c r="J42" s="7">
        <f t="shared" si="1"/>
        <v>1132.8</v>
      </c>
      <c r="K42" s="11">
        <f t="shared" si="2"/>
        <v>14.16</v>
      </c>
      <c r="L42" s="7">
        <f t="shared" si="5"/>
        <v>45312</v>
      </c>
      <c r="M42" s="9">
        <v>39064</v>
      </c>
      <c r="N42" s="9">
        <f t="shared" si="3"/>
        <v>40144</v>
      </c>
      <c r="O42" s="13" t="str">
        <f ca="1" t="shared" si="4"/>
        <v>VAZI</v>
      </c>
    </row>
    <row r="43" spans="2:15" ht="12.75">
      <c r="B43" s="12">
        <f t="shared" si="6"/>
        <v>34</v>
      </c>
      <c r="C43" s="34" t="s">
        <v>202</v>
      </c>
      <c r="D43" s="3" t="s">
        <v>81</v>
      </c>
      <c r="E43" s="3" t="s">
        <v>97</v>
      </c>
      <c r="F43" s="40" t="s">
        <v>77</v>
      </c>
      <c r="G43" s="3">
        <v>80</v>
      </c>
      <c r="H43" s="10">
        <v>10</v>
      </c>
      <c r="I43" s="7">
        <f t="shared" si="0"/>
        <v>800</v>
      </c>
      <c r="J43" s="7">
        <f t="shared" si="1"/>
        <v>1132.8</v>
      </c>
      <c r="K43" s="11">
        <f t="shared" si="2"/>
        <v>14.16</v>
      </c>
      <c r="L43" s="7">
        <f t="shared" si="5"/>
        <v>90624</v>
      </c>
      <c r="M43" s="9">
        <v>38376</v>
      </c>
      <c r="N43" s="9">
        <f t="shared" si="3"/>
        <v>39456</v>
      </c>
      <c r="O43" s="13" t="str">
        <f ca="1" t="shared" si="4"/>
        <v>NE VAZI</v>
      </c>
    </row>
    <row r="44" spans="2:15" ht="12.75">
      <c r="B44" s="12">
        <f t="shared" si="6"/>
        <v>35</v>
      </c>
      <c r="C44" s="34" t="s">
        <v>203</v>
      </c>
      <c r="D44" s="3" t="s">
        <v>81</v>
      </c>
      <c r="E44" s="3" t="s">
        <v>98</v>
      </c>
      <c r="F44" s="40" t="s">
        <v>77</v>
      </c>
      <c r="G44" s="3">
        <v>100</v>
      </c>
      <c r="H44" s="10">
        <v>16</v>
      </c>
      <c r="I44" s="7">
        <f t="shared" si="0"/>
        <v>1280</v>
      </c>
      <c r="J44" s="7">
        <f t="shared" si="1"/>
        <v>1812.48</v>
      </c>
      <c r="K44" s="11">
        <f t="shared" si="2"/>
        <v>22.656</v>
      </c>
      <c r="L44" s="7">
        <f t="shared" si="5"/>
        <v>181248</v>
      </c>
      <c r="M44" s="9">
        <v>38112</v>
      </c>
      <c r="N44" s="9">
        <f t="shared" si="3"/>
        <v>39192</v>
      </c>
      <c r="O44" s="13" t="str">
        <f ca="1" t="shared" si="4"/>
        <v>NE VAZI</v>
      </c>
    </row>
    <row r="45" spans="2:15" ht="12.75">
      <c r="B45" s="12">
        <f t="shared" si="6"/>
        <v>36</v>
      </c>
      <c r="C45" s="34" t="s">
        <v>204</v>
      </c>
      <c r="D45" s="3" t="s">
        <v>91</v>
      </c>
      <c r="E45" s="3" t="s">
        <v>97</v>
      </c>
      <c r="F45" s="40" t="s">
        <v>77</v>
      </c>
      <c r="G45" s="3">
        <v>100</v>
      </c>
      <c r="H45" s="10">
        <v>12</v>
      </c>
      <c r="I45" s="7">
        <f t="shared" si="0"/>
        <v>960</v>
      </c>
      <c r="J45" s="7">
        <f t="shared" si="1"/>
        <v>1359.36</v>
      </c>
      <c r="K45" s="11">
        <f t="shared" si="2"/>
        <v>16.991999999999997</v>
      </c>
      <c r="L45" s="7">
        <f t="shared" si="5"/>
        <v>135936</v>
      </c>
      <c r="M45" s="9">
        <v>38818</v>
      </c>
      <c r="N45" s="9">
        <f t="shared" si="3"/>
        <v>39898</v>
      </c>
      <c r="O45" s="13" t="str">
        <f ca="1" t="shared" si="4"/>
        <v>VAZI</v>
      </c>
    </row>
    <row r="46" spans="2:15" ht="12.75">
      <c r="B46" s="12">
        <f t="shared" si="6"/>
        <v>37</v>
      </c>
      <c r="C46" s="34" t="s">
        <v>201</v>
      </c>
      <c r="D46" s="3" t="s">
        <v>91</v>
      </c>
      <c r="E46" s="3" t="s">
        <v>98</v>
      </c>
      <c r="F46" s="40" t="s">
        <v>77</v>
      </c>
      <c r="G46" s="3">
        <v>80</v>
      </c>
      <c r="H46" s="10">
        <v>16</v>
      </c>
      <c r="I46" s="7">
        <f t="shared" si="0"/>
        <v>1280</v>
      </c>
      <c r="J46" s="7">
        <f t="shared" si="1"/>
        <v>1812.48</v>
      </c>
      <c r="K46" s="11">
        <f t="shared" si="2"/>
        <v>22.656</v>
      </c>
      <c r="L46" s="7">
        <f t="shared" si="5"/>
        <v>144998.4</v>
      </c>
      <c r="M46" s="9">
        <v>39310</v>
      </c>
      <c r="N46" s="9">
        <f t="shared" si="3"/>
        <v>40390</v>
      </c>
      <c r="O46" s="13" t="str">
        <f ca="1" t="shared" si="4"/>
        <v>VAZI</v>
      </c>
    </row>
    <row r="47" spans="2:15" ht="12.75">
      <c r="B47" s="12">
        <f t="shared" si="6"/>
        <v>38</v>
      </c>
      <c r="C47" s="34" t="s">
        <v>205</v>
      </c>
      <c r="D47" s="3" t="s">
        <v>91</v>
      </c>
      <c r="E47" s="3" t="s">
        <v>64</v>
      </c>
      <c r="F47" s="40" t="s">
        <v>65</v>
      </c>
      <c r="G47" s="3">
        <v>80</v>
      </c>
      <c r="H47" s="10">
        <v>7</v>
      </c>
      <c r="I47" s="7">
        <f t="shared" si="0"/>
        <v>560</v>
      </c>
      <c r="J47" s="7">
        <f t="shared" si="1"/>
        <v>792.9599999999999</v>
      </c>
      <c r="K47" s="11">
        <f t="shared" si="2"/>
        <v>9.911999999999999</v>
      </c>
      <c r="L47" s="7">
        <f t="shared" si="5"/>
        <v>63436.799999999996</v>
      </c>
      <c r="M47" s="9">
        <v>38705</v>
      </c>
      <c r="N47" s="9">
        <f t="shared" si="3"/>
        <v>39785</v>
      </c>
      <c r="O47" s="13" t="str">
        <f ca="1" t="shared" si="4"/>
        <v>VAZI</v>
      </c>
    </row>
    <row r="48" spans="2:15" ht="12.75">
      <c r="B48" s="12">
        <f>1+B47</f>
        <v>39</v>
      </c>
      <c r="C48" s="34" t="s">
        <v>206</v>
      </c>
      <c r="D48" s="3" t="s">
        <v>96</v>
      </c>
      <c r="E48" s="3" t="s">
        <v>97</v>
      </c>
      <c r="F48" s="40" t="s">
        <v>77</v>
      </c>
      <c r="G48" s="3">
        <v>90</v>
      </c>
      <c r="H48" s="10">
        <v>14</v>
      </c>
      <c r="I48" s="7">
        <f t="shared" si="0"/>
        <v>1120</v>
      </c>
      <c r="J48" s="7">
        <f t="shared" si="1"/>
        <v>1585.9199999999998</v>
      </c>
      <c r="K48" s="11">
        <f t="shared" si="2"/>
        <v>19.823999999999998</v>
      </c>
      <c r="L48" s="7">
        <f t="shared" si="5"/>
        <v>142732.8</v>
      </c>
      <c r="M48" s="9">
        <v>39220</v>
      </c>
      <c r="N48" s="9">
        <f t="shared" si="3"/>
        <v>40300</v>
      </c>
      <c r="O48" s="13" t="str">
        <f ca="1" t="shared" si="4"/>
        <v>VAZI</v>
      </c>
    </row>
    <row r="49" spans="2:15" ht="13.5" thickBot="1">
      <c r="B49" s="14">
        <f t="shared" si="6"/>
        <v>40</v>
      </c>
      <c r="C49" s="35" t="s">
        <v>207</v>
      </c>
      <c r="D49" s="15" t="s">
        <v>96</v>
      </c>
      <c r="E49" s="15" t="s">
        <v>64</v>
      </c>
      <c r="F49" s="41" t="s">
        <v>65</v>
      </c>
      <c r="G49" s="15">
        <v>90</v>
      </c>
      <c r="H49" s="16">
        <v>5</v>
      </c>
      <c r="I49" s="37">
        <f t="shared" si="0"/>
        <v>400</v>
      </c>
      <c r="J49" s="37">
        <f t="shared" si="1"/>
        <v>566.4</v>
      </c>
      <c r="K49" s="17">
        <f t="shared" si="2"/>
        <v>7.08</v>
      </c>
      <c r="L49" s="38">
        <f t="shared" si="5"/>
        <v>50976</v>
      </c>
      <c r="M49" s="18">
        <v>39374</v>
      </c>
      <c r="N49" s="18">
        <f t="shared" si="3"/>
        <v>40454</v>
      </c>
      <c r="O49" s="50" t="str">
        <f ca="1" t="shared" si="4"/>
        <v>VAZI</v>
      </c>
    </row>
    <row r="50" spans="12:15" ht="14.25" thickBot="1" thickTop="1">
      <c r="L50" s="39">
        <f>SUM(L10:L49)</f>
        <v>3111801.5999999996</v>
      </c>
      <c r="O50" s="36"/>
    </row>
    <row r="51" ht="13.5" thickTop="1">
      <c r="O51" s="36"/>
    </row>
    <row r="52" ht="12.75">
      <c r="O52" s="36"/>
    </row>
    <row r="53" ht="12.75">
      <c r="O53" s="36"/>
    </row>
    <row r="54" ht="12.75">
      <c r="O54" s="36"/>
    </row>
    <row r="55" ht="12.75">
      <c r="O55" s="36"/>
    </row>
    <row r="56" ht="12.75">
      <c r="O56" s="36"/>
    </row>
    <row r="57" ht="12.75">
      <c r="O57" s="36"/>
    </row>
    <row r="58" ht="12.75">
      <c r="O58" s="36"/>
    </row>
    <row r="59" ht="12.75">
      <c r="O59" s="36"/>
    </row>
    <row r="60" ht="12.75">
      <c r="O60" s="36"/>
    </row>
    <row r="61" ht="12.75">
      <c r="O61" s="36"/>
    </row>
    <row r="62" ht="12.75">
      <c r="O62" s="36"/>
    </row>
    <row r="63" ht="12.75">
      <c r="O63" s="36"/>
    </row>
    <row r="64" ht="12.75">
      <c r="O64" s="36"/>
    </row>
  </sheetData>
  <autoFilter ref="B9:O50"/>
  <conditionalFormatting sqref="O10:O63">
    <cfRule type="cellIs" priority="1" dxfId="0" operator="equal" stopIfTrue="1">
      <formula>"VAZI"</formula>
    </cfRule>
    <cfRule type="cellIs" priority="2" dxfId="1" operator="equal" stopIfTrue="1">
      <formula>"NE VAZI"</formula>
    </cfRule>
  </conditionalFormatting>
  <dataValidations count="1">
    <dataValidation type="list" allowBlank="1" showInputMessage="1" showErrorMessage="1" promptTitle="KOZMETIKA" prompt="Namena " errorTitle="GRESKA" error="POGRESAN UNOS!" sqref="E10:E49">
      <formula1>$E$3:$E$5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5"/>
  <sheetViews>
    <sheetView tabSelected="1" workbookViewId="0" topLeftCell="C1">
      <selection activeCell="I33" sqref="I33"/>
    </sheetView>
  </sheetViews>
  <sheetFormatPr defaultColWidth="9.140625" defaultRowHeight="12.75"/>
  <cols>
    <col min="3" max="3" width="10.00390625" style="0" customWidth="1"/>
    <col min="4" max="4" width="39.421875" style="0" customWidth="1"/>
    <col min="5" max="5" width="16.7109375" style="0" customWidth="1"/>
    <col min="6" max="7" width="10.7109375" style="0" customWidth="1"/>
    <col min="8" max="8" width="13.8515625" style="0" customWidth="1"/>
    <col min="9" max="9" width="17.00390625" style="0" customWidth="1"/>
    <col min="10" max="10" width="14.140625" style="0" customWidth="1"/>
    <col min="11" max="11" width="11.00390625" style="0" customWidth="1"/>
    <col min="12" max="12" width="17.7109375" style="0" customWidth="1"/>
    <col min="13" max="14" width="16.57421875" style="0" customWidth="1"/>
  </cols>
  <sheetData>
    <row r="1" ht="13.5" thickBot="1"/>
    <row r="2" spans="5:12" ht="14.25" thickBot="1" thickTop="1">
      <c r="E2" s="28" t="s">
        <v>252</v>
      </c>
      <c r="H2" s="3" t="s">
        <v>104</v>
      </c>
      <c r="I2" s="6">
        <v>0.18</v>
      </c>
      <c r="K2" s="3" t="s">
        <v>110</v>
      </c>
      <c r="L2" s="9">
        <f ca="1">TODAY()</f>
        <v>39476</v>
      </c>
    </row>
    <row r="3" spans="5:9" ht="13.5" thickTop="1">
      <c r="E3" s="49" t="s">
        <v>253</v>
      </c>
      <c r="H3" s="3" t="s">
        <v>101</v>
      </c>
      <c r="I3" s="6">
        <v>0.2</v>
      </c>
    </row>
    <row r="4" spans="4:9" ht="12.75">
      <c r="D4" t="s">
        <v>61</v>
      </c>
      <c r="E4" s="30" t="s">
        <v>254</v>
      </c>
      <c r="H4" s="3" t="s">
        <v>103</v>
      </c>
      <c r="I4" s="7">
        <v>80</v>
      </c>
    </row>
    <row r="5" spans="5:9" ht="12.75" customHeight="1" thickBot="1">
      <c r="E5" s="31" t="s">
        <v>255</v>
      </c>
      <c r="H5" s="3" t="s">
        <v>106</v>
      </c>
      <c r="I5" s="8">
        <v>1080</v>
      </c>
    </row>
    <row r="6" ht="14.25" customHeight="1" thickTop="1"/>
    <row r="8" ht="13.5" thickBot="1"/>
    <row r="9" spans="2:15" ht="39" thickTop="1">
      <c r="B9" s="20" t="s">
        <v>60</v>
      </c>
      <c r="C9" s="21" t="s">
        <v>59</v>
      </c>
      <c r="D9" s="21" t="s">
        <v>57</v>
      </c>
      <c r="E9" s="21" t="s">
        <v>99</v>
      </c>
      <c r="F9" s="21" t="s">
        <v>58</v>
      </c>
      <c r="G9" s="21" t="s">
        <v>168</v>
      </c>
      <c r="H9" s="22" t="s">
        <v>100</v>
      </c>
      <c r="I9" s="23" t="s">
        <v>102</v>
      </c>
      <c r="J9" s="24" t="s">
        <v>231</v>
      </c>
      <c r="K9" s="22" t="s">
        <v>105</v>
      </c>
      <c r="L9" s="22" t="s">
        <v>169</v>
      </c>
      <c r="M9" s="21" t="s">
        <v>107</v>
      </c>
      <c r="N9" s="22" t="s">
        <v>108</v>
      </c>
      <c r="O9" s="33" t="s">
        <v>109</v>
      </c>
    </row>
    <row r="10" spans="2:15" ht="12.75">
      <c r="B10" s="12">
        <v>1</v>
      </c>
      <c r="C10" s="34" t="s">
        <v>210</v>
      </c>
      <c r="D10" s="3" t="s">
        <v>71</v>
      </c>
      <c r="E10" s="3" t="s">
        <v>63</v>
      </c>
      <c r="F10" s="40" t="s">
        <v>65</v>
      </c>
      <c r="G10" s="3">
        <v>50</v>
      </c>
      <c r="H10" s="10">
        <v>20</v>
      </c>
      <c r="I10" s="7">
        <f aca="true" t="shared" si="0" ref="I10:I33">H10*Vrednosteura</f>
        <v>1600</v>
      </c>
      <c r="J10" s="7">
        <f aca="true" t="shared" si="1" ref="J10:J33">I10*(1+Marza)*(1+PDV)</f>
        <v>2265.6</v>
      </c>
      <c r="K10" s="10">
        <f aca="true" t="shared" si="2" ref="K10:K33">J10/Vrednosteura</f>
        <v>28.32</v>
      </c>
      <c r="L10" s="7">
        <f>G10*J10</f>
        <v>113280</v>
      </c>
      <c r="M10" s="9">
        <v>38668</v>
      </c>
      <c r="N10" s="9">
        <f aca="true" t="shared" si="3" ref="N10:N33">M10+ROK</f>
        <v>39748</v>
      </c>
      <c r="O10" s="13" t="str">
        <f aca="true" ca="1" t="shared" si="4" ref="O10:O33">IF(N10&gt;TODAY(),"VAZI","NE VAZI")</f>
        <v>VAZI</v>
      </c>
    </row>
    <row r="11" spans="2:15" ht="12.75">
      <c r="B11" s="12">
        <f aca="true" t="shared" si="5" ref="B11:B33">1+B10</f>
        <v>2</v>
      </c>
      <c r="C11" s="34" t="s">
        <v>208</v>
      </c>
      <c r="D11" s="3" t="s">
        <v>71</v>
      </c>
      <c r="E11" s="3" t="s">
        <v>97</v>
      </c>
      <c r="F11" s="40" t="s">
        <v>77</v>
      </c>
      <c r="G11" s="3">
        <v>80</v>
      </c>
      <c r="H11" s="10">
        <v>15</v>
      </c>
      <c r="I11" s="7">
        <f t="shared" si="0"/>
        <v>1200</v>
      </c>
      <c r="J11" s="7">
        <f t="shared" si="1"/>
        <v>1699.1999999999998</v>
      </c>
      <c r="K11" s="10">
        <f t="shared" si="2"/>
        <v>21.24</v>
      </c>
      <c r="L11" s="7">
        <f aca="true" t="shared" si="6" ref="L11:L33">G11*J11</f>
        <v>135936</v>
      </c>
      <c r="M11" s="9">
        <v>38998</v>
      </c>
      <c r="N11" s="9">
        <f t="shared" si="3"/>
        <v>40078</v>
      </c>
      <c r="O11" s="13" t="str">
        <f ca="1" t="shared" si="4"/>
        <v>VAZI</v>
      </c>
    </row>
    <row r="12" spans="2:15" ht="12.75">
      <c r="B12" s="12">
        <f t="shared" si="5"/>
        <v>3</v>
      </c>
      <c r="C12" s="34" t="s">
        <v>209</v>
      </c>
      <c r="D12" s="3" t="s">
        <v>71</v>
      </c>
      <c r="E12" s="3" t="s">
        <v>64</v>
      </c>
      <c r="F12" s="40" t="s">
        <v>65</v>
      </c>
      <c r="G12" s="3">
        <v>30</v>
      </c>
      <c r="H12" s="10">
        <v>5</v>
      </c>
      <c r="I12" s="7">
        <f t="shared" si="0"/>
        <v>400</v>
      </c>
      <c r="J12" s="7">
        <f t="shared" si="1"/>
        <v>566.4</v>
      </c>
      <c r="K12" s="10">
        <f t="shared" si="2"/>
        <v>7.08</v>
      </c>
      <c r="L12" s="7">
        <f t="shared" si="6"/>
        <v>16992</v>
      </c>
      <c r="M12" s="9">
        <v>38696</v>
      </c>
      <c r="N12" s="9">
        <f t="shared" si="3"/>
        <v>39776</v>
      </c>
      <c r="O12" s="13" t="str">
        <f ca="1" t="shared" si="4"/>
        <v>VAZI</v>
      </c>
    </row>
    <row r="13" spans="2:15" ht="12.75">
      <c r="B13" s="12">
        <f t="shared" si="5"/>
        <v>4</v>
      </c>
      <c r="C13" s="34" t="s">
        <v>211</v>
      </c>
      <c r="D13" s="3" t="s">
        <v>75</v>
      </c>
      <c r="E13" s="3" t="s">
        <v>97</v>
      </c>
      <c r="F13" s="40" t="s">
        <v>77</v>
      </c>
      <c r="G13" s="3">
        <v>40</v>
      </c>
      <c r="H13" s="10">
        <v>13</v>
      </c>
      <c r="I13" s="7">
        <f t="shared" si="0"/>
        <v>1040</v>
      </c>
      <c r="J13" s="7">
        <f t="shared" si="1"/>
        <v>1472.6399999999999</v>
      </c>
      <c r="K13" s="10">
        <f t="shared" si="2"/>
        <v>18.407999999999998</v>
      </c>
      <c r="L13" s="7">
        <f t="shared" si="6"/>
        <v>58905.59999999999</v>
      </c>
      <c r="M13" s="9">
        <v>38082</v>
      </c>
      <c r="N13" s="9">
        <f t="shared" si="3"/>
        <v>39162</v>
      </c>
      <c r="O13" s="13" t="str">
        <f ca="1" t="shared" si="4"/>
        <v>NE VAZI</v>
      </c>
    </row>
    <row r="14" spans="2:15" ht="12.75">
      <c r="B14" s="12">
        <f t="shared" si="5"/>
        <v>5</v>
      </c>
      <c r="C14" s="34" t="s">
        <v>209</v>
      </c>
      <c r="D14" s="3" t="s">
        <v>69</v>
      </c>
      <c r="E14" s="3" t="s">
        <v>63</v>
      </c>
      <c r="F14" s="40" t="s">
        <v>65</v>
      </c>
      <c r="G14" s="3">
        <v>90</v>
      </c>
      <c r="H14" s="10">
        <v>22</v>
      </c>
      <c r="I14" s="7">
        <f t="shared" si="0"/>
        <v>1760</v>
      </c>
      <c r="J14" s="7">
        <f t="shared" si="1"/>
        <v>2492.16</v>
      </c>
      <c r="K14" s="10">
        <f t="shared" si="2"/>
        <v>31.151999999999997</v>
      </c>
      <c r="L14" s="7">
        <f t="shared" si="6"/>
        <v>224294.4</v>
      </c>
      <c r="M14" s="9">
        <v>39310</v>
      </c>
      <c r="N14" s="9">
        <f t="shared" si="3"/>
        <v>40390</v>
      </c>
      <c r="O14" s="13" t="str">
        <f ca="1" t="shared" si="4"/>
        <v>VAZI</v>
      </c>
    </row>
    <row r="15" spans="2:15" ht="12.75">
      <c r="B15" s="12">
        <f t="shared" si="5"/>
        <v>6</v>
      </c>
      <c r="C15" s="34" t="s">
        <v>212</v>
      </c>
      <c r="D15" s="3" t="s">
        <v>69</v>
      </c>
      <c r="E15" s="3" t="s">
        <v>97</v>
      </c>
      <c r="F15" s="40" t="s">
        <v>77</v>
      </c>
      <c r="G15" s="3">
        <v>100</v>
      </c>
      <c r="H15" s="10">
        <v>12</v>
      </c>
      <c r="I15" s="7">
        <f t="shared" si="0"/>
        <v>960</v>
      </c>
      <c r="J15" s="7">
        <f t="shared" si="1"/>
        <v>1359.36</v>
      </c>
      <c r="K15" s="10">
        <f t="shared" si="2"/>
        <v>16.991999999999997</v>
      </c>
      <c r="L15" s="7">
        <f t="shared" si="6"/>
        <v>135936</v>
      </c>
      <c r="M15" s="9">
        <v>38751</v>
      </c>
      <c r="N15" s="9">
        <f t="shared" si="3"/>
        <v>39831</v>
      </c>
      <c r="O15" s="13" t="str">
        <f ca="1" t="shared" si="4"/>
        <v>VAZI</v>
      </c>
    </row>
    <row r="16" spans="2:15" ht="12.75">
      <c r="B16" s="12">
        <f t="shared" si="5"/>
        <v>7</v>
      </c>
      <c r="C16" s="34" t="s">
        <v>213</v>
      </c>
      <c r="D16" s="3" t="s">
        <v>69</v>
      </c>
      <c r="E16" s="3" t="s">
        <v>64</v>
      </c>
      <c r="F16" s="40" t="s">
        <v>65</v>
      </c>
      <c r="G16" s="3">
        <v>150</v>
      </c>
      <c r="H16" s="10">
        <v>7</v>
      </c>
      <c r="I16" s="7">
        <f t="shared" si="0"/>
        <v>560</v>
      </c>
      <c r="J16" s="7">
        <f t="shared" si="1"/>
        <v>792.9599999999999</v>
      </c>
      <c r="K16" s="10">
        <f t="shared" si="2"/>
        <v>9.911999999999999</v>
      </c>
      <c r="L16" s="7">
        <f t="shared" si="6"/>
        <v>118943.99999999999</v>
      </c>
      <c r="M16" s="9">
        <v>39149</v>
      </c>
      <c r="N16" s="9">
        <f t="shared" si="3"/>
        <v>40229</v>
      </c>
      <c r="O16" s="13" t="str">
        <f ca="1" t="shared" si="4"/>
        <v>VAZI</v>
      </c>
    </row>
    <row r="17" spans="2:15" ht="12.75">
      <c r="B17" s="12">
        <f t="shared" si="5"/>
        <v>8</v>
      </c>
      <c r="C17" s="34" t="s">
        <v>214</v>
      </c>
      <c r="D17" s="3" t="s">
        <v>66</v>
      </c>
      <c r="E17" s="3" t="s">
        <v>63</v>
      </c>
      <c r="F17" s="40" t="s">
        <v>65</v>
      </c>
      <c r="G17" s="3">
        <v>40</v>
      </c>
      <c r="H17" s="10">
        <v>19</v>
      </c>
      <c r="I17" s="7">
        <f t="shared" si="0"/>
        <v>1520</v>
      </c>
      <c r="J17" s="7">
        <f t="shared" si="1"/>
        <v>2152.3199999999997</v>
      </c>
      <c r="K17" s="10">
        <f t="shared" si="2"/>
        <v>26.903999999999996</v>
      </c>
      <c r="L17" s="7">
        <f t="shared" si="6"/>
        <v>86092.79999999999</v>
      </c>
      <c r="M17" s="9">
        <v>39323</v>
      </c>
      <c r="N17" s="9">
        <f t="shared" si="3"/>
        <v>40403</v>
      </c>
      <c r="O17" s="13" t="str">
        <f ca="1" t="shared" si="4"/>
        <v>VAZI</v>
      </c>
    </row>
    <row r="18" spans="2:15" ht="12.75">
      <c r="B18" s="12">
        <f t="shared" si="5"/>
        <v>9</v>
      </c>
      <c r="C18" s="34" t="s">
        <v>215</v>
      </c>
      <c r="D18" s="3" t="s">
        <v>66</v>
      </c>
      <c r="E18" s="3" t="s">
        <v>63</v>
      </c>
      <c r="F18" s="40" t="s">
        <v>65</v>
      </c>
      <c r="G18" s="3">
        <v>50</v>
      </c>
      <c r="H18" s="10">
        <v>19</v>
      </c>
      <c r="I18" s="7">
        <f t="shared" si="0"/>
        <v>1520</v>
      </c>
      <c r="J18" s="7">
        <f t="shared" si="1"/>
        <v>2152.3199999999997</v>
      </c>
      <c r="K18" s="10">
        <f t="shared" si="2"/>
        <v>26.903999999999996</v>
      </c>
      <c r="L18" s="7">
        <f t="shared" si="6"/>
        <v>107615.99999999999</v>
      </c>
      <c r="M18" s="9">
        <v>38051</v>
      </c>
      <c r="N18" s="9">
        <f t="shared" si="3"/>
        <v>39131</v>
      </c>
      <c r="O18" s="13" t="str">
        <f ca="1" t="shared" si="4"/>
        <v>NE VAZI</v>
      </c>
    </row>
    <row r="19" spans="2:15" ht="12.75">
      <c r="B19" s="12">
        <f t="shared" si="5"/>
        <v>10</v>
      </c>
      <c r="C19" s="34" t="s">
        <v>216</v>
      </c>
      <c r="D19" s="3" t="s">
        <v>66</v>
      </c>
      <c r="E19" s="3" t="s">
        <v>97</v>
      </c>
      <c r="F19" s="40" t="s">
        <v>77</v>
      </c>
      <c r="G19" s="3">
        <v>80</v>
      </c>
      <c r="H19" s="10">
        <v>13</v>
      </c>
      <c r="I19" s="7">
        <f t="shared" si="0"/>
        <v>1040</v>
      </c>
      <c r="J19" s="7">
        <f t="shared" si="1"/>
        <v>1472.6399999999999</v>
      </c>
      <c r="K19" s="10">
        <f t="shared" si="2"/>
        <v>18.407999999999998</v>
      </c>
      <c r="L19" s="7">
        <f t="shared" si="6"/>
        <v>117811.19999999998</v>
      </c>
      <c r="M19" s="9">
        <v>39144</v>
      </c>
      <c r="N19" s="9">
        <f t="shared" si="3"/>
        <v>40224</v>
      </c>
      <c r="O19" s="13" t="str">
        <f ca="1" t="shared" si="4"/>
        <v>VAZI</v>
      </c>
    </row>
    <row r="20" spans="2:15" ht="12.75">
      <c r="B20" s="12">
        <f t="shared" si="5"/>
        <v>11</v>
      </c>
      <c r="C20" s="34" t="s">
        <v>217</v>
      </c>
      <c r="D20" s="3" t="s">
        <v>73</v>
      </c>
      <c r="E20" s="3" t="s">
        <v>97</v>
      </c>
      <c r="F20" s="40" t="s">
        <v>77</v>
      </c>
      <c r="G20" s="3">
        <v>70</v>
      </c>
      <c r="H20" s="10">
        <v>15</v>
      </c>
      <c r="I20" s="7">
        <f t="shared" si="0"/>
        <v>1200</v>
      </c>
      <c r="J20" s="7">
        <f t="shared" si="1"/>
        <v>1699.1999999999998</v>
      </c>
      <c r="K20" s="10">
        <f t="shared" si="2"/>
        <v>21.24</v>
      </c>
      <c r="L20" s="7">
        <f t="shared" si="6"/>
        <v>118943.99999999999</v>
      </c>
      <c r="M20" s="9">
        <v>39463</v>
      </c>
      <c r="N20" s="9">
        <f t="shared" si="3"/>
        <v>40543</v>
      </c>
      <c r="O20" s="13" t="str">
        <f ca="1" t="shared" si="4"/>
        <v>VAZI</v>
      </c>
    </row>
    <row r="21" spans="2:15" ht="12.75">
      <c r="B21" s="12">
        <f t="shared" si="5"/>
        <v>12</v>
      </c>
      <c r="C21" s="34" t="s">
        <v>218</v>
      </c>
      <c r="D21" s="3" t="s">
        <v>73</v>
      </c>
      <c r="E21" s="3" t="s">
        <v>64</v>
      </c>
      <c r="F21" s="40" t="s">
        <v>65</v>
      </c>
      <c r="G21" s="3">
        <v>55</v>
      </c>
      <c r="H21" s="10">
        <v>6</v>
      </c>
      <c r="I21" s="7">
        <f t="shared" si="0"/>
        <v>480</v>
      </c>
      <c r="J21" s="7">
        <f t="shared" si="1"/>
        <v>679.68</v>
      </c>
      <c r="K21" s="10">
        <f t="shared" si="2"/>
        <v>8.495999999999999</v>
      </c>
      <c r="L21" s="7">
        <f t="shared" si="6"/>
        <v>37382.399999999994</v>
      </c>
      <c r="M21" s="9">
        <v>39463</v>
      </c>
      <c r="N21" s="9">
        <f t="shared" si="3"/>
        <v>40543</v>
      </c>
      <c r="O21" s="13" t="str">
        <f ca="1" t="shared" si="4"/>
        <v>VAZI</v>
      </c>
    </row>
    <row r="22" spans="2:15" ht="12.75">
      <c r="B22" s="12">
        <f t="shared" si="5"/>
        <v>13</v>
      </c>
      <c r="C22" s="34" t="s">
        <v>219</v>
      </c>
      <c r="D22" s="3" t="s">
        <v>68</v>
      </c>
      <c r="E22" s="3" t="s">
        <v>63</v>
      </c>
      <c r="F22" s="40" t="s">
        <v>65</v>
      </c>
      <c r="G22" s="3">
        <v>65</v>
      </c>
      <c r="H22" s="10">
        <v>21</v>
      </c>
      <c r="I22" s="7">
        <f t="shared" si="0"/>
        <v>1680</v>
      </c>
      <c r="J22" s="7">
        <f t="shared" si="1"/>
        <v>2378.8799999999997</v>
      </c>
      <c r="K22" s="10">
        <f t="shared" si="2"/>
        <v>29.735999999999997</v>
      </c>
      <c r="L22" s="7">
        <f t="shared" si="6"/>
        <v>154627.19999999998</v>
      </c>
      <c r="M22" s="9">
        <v>38844</v>
      </c>
      <c r="N22" s="9">
        <f t="shared" si="3"/>
        <v>39924</v>
      </c>
      <c r="O22" s="13" t="str">
        <f ca="1" t="shared" si="4"/>
        <v>VAZI</v>
      </c>
    </row>
    <row r="23" spans="2:15" ht="12.75">
      <c r="B23" s="12">
        <f t="shared" si="5"/>
        <v>14</v>
      </c>
      <c r="C23" s="34" t="s">
        <v>220</v>
      </c>
      <c r="D23" s="3" t="s">
        <v>67</v>
      </c>
      <c r="E23" s="3" t="s">
        <v>63</v>
      </c>
      <c r="F23" s="40" t="s">
        <v>65</v>
      </c>
      <c r="G23" s="3">
        <v>40</v>
      </c>
      <c r="H23" s="10">
        <v>20</v>
      </c>
      <c r="I23" s="7">
        <f t="shared" si="0"/>
        <v>1600</v>
      </c>
      <c r="J23" s="7">
        <f t="shared" si="1"/>
        <v>2265.6</v>
      </c>
      <c r="K23" s="10">
        <f t="shared" si="2"/>
        <v>28.32</v>
      </c>
      <c r="L23" s="7">
        <f t="shared" si="6"/>
        <v>90624</v>
      </c>
      <c r="M23" s="9">
        <v>39241</v>
      </c>
      <c r="N23" s="9">
        <f t="shared" si="3"/>
        <v>40321</v>
      </c>
      <c r="O23" s="13" t="str">
        <f ca="1" t="shared" si="4"/>
        <v>VAZI</v>
      </c>
    </row>
    <row r="24" spans="2:15" ht="12.75">
      <c r="B24" s="12">
        <f t="shared" si="5"/>
        <v>15</v>
      </c>
      <c r="C24" s="34" t="s">
        <v>221</v>
      </c>
      <c r="D24" s="3" t="s">
        <v>67</v>
      </c>
      <c r="E24" s="3" t="s">
        <v>97</v>
      </c>
      <c r="F24" s="40" t="s">
        <v>77</v>
      </c>
      <c r="G24" s="3">
        <v>45</v>
      </c>
      <c r="H24" s="10">
        <v>11</v>
      </c>
      <c r="I24" s="7">
        <f t="shared" si="0"/>
        <v>880</v>
      </c>
      <c r="J24" s="7">
        <f t="shared" si="1"/>
        <v>1246.08</v>
      </c>
      <c r="K24" s="10">
        <f t="shared" si="2"/>
        <v>15.575999999999999</v>
      </c>
      <c r="L24" s="7">
        <f t="shared" si="6"/>
        <v>56073.6</v>
      </c>
      <c r="M24" s="9">
        <v>39146</v>
      </c>
      <c r="N24" s="9">
        <f t="shared" si="3"/>
        <v>40226</v>
      </c>
      <c r="O24" s="13" t="str">
        <f ca="1" t="shared" si="4"/>
        <v>VAZI</v>
      </c>
    </row>
    <row r="25" spans="2:15" ht="12.75">
      <c r="B25" s="12">
        <f t="shared" si="5"/>
        <v>16</v>
      </c>
      <c r="C25" s="34" t="s">
        <v>222</v>
      </c>
      <c r="D25" s="3" t="s">
        <v>67</v>
      </c>
      <c r="E25" s="3" t="s">
        <v>64</v>
      </c>
      <c r="F25" s="40" t="s">
        <v>65</v>
      </c>
      <c r="G25" s="3">
        <v>85</v>
      </c>
      <c r="H25" s="10">
        <v>5</v>
      </c>
      <c r="I25" s="7">
        <f t="shared" si="0"/>
        <v>400</v>
      </c>
      <c r="J25" s="7">
        <f t="shared" si="1"/>
        <v>566.4</v>
      </c>
      <c r="K25" s="10">
        <f t="shared" si="2"/>
        <v>7.08</v>
      </c>
      <c r="L25" s="7">
        <f t="shared" si="6"/>
        <v>48144</v>
      </c>
      <c r="M25" s="9">
        <v>39444</v>
      </c>
      <c r="N25" s="9">
        <f t="shared" si="3"/>
        <v>40524</v>
      </c>
      <c r="O25" s="13" t="str">
        <f ca="1" t="shared" si="4"/>
        <v>VAZI</v>
      </c>
    </row>
    <row r="26" spans="2:15" ht="12.75">
      <c r="B26" s="12">
        <f t="shared" si="5"/>
        <v>17</v>
      </c>
      <c r="C26" s="34" t="s">
        <v>223</v>
      </c>
      <c r="D26" s="3" t="s">
        <v>76</v>
      </c>
      <c r="E26" s="3" t="s">
        <v>97</v>
      </c>
      <c r="F26" s="40" t="s">
        <v>77</v>
      </c>
      <c r="G26" s="3">
        <v>90</v>
      </c>
      <c r="H26" s="10">
        <v>13</v>
      </c>
      <c r="I26" s="7">
        <f t="shared" si="0"/>
        <v>1040</v>
      </c>
      <c r="J26" s="7">
        <f t="shared" si="1"/>
        <v>1472.6399999999999</v>
      </c>
      <c r="K26" s="10">
        <f t="shared" si="2"/>
        <v>18.407999999999998</v>
      </c>
      <c r="L26" s="7">
        <f t="shared" si="6"/>
        <v>132537.59999999998</v>
      </c>
      <c r="M26" s="9">
        <v>38418</v>
      </c>
      <c r="N26" s="9">
        <f t="shared" si="3"/>
        <v>39498</v>
      </c>
      <c r="O26" s="13" t="str">
        <f ca="1" t="shared" si="4"/>
        <v>VAZI</v>
      </c>
    </row>
    <row r="27" spans="2:15" ht="12.75">
      <c r="B27" s="12">
        <f t="shared" si="5"/>
        <v>18</v>
      </c>
      <c r="C27" s="34" t="s">
        <v>224</v>
      </c>
      <c r="D27" s="3" t="s">
        <v>76</v>
      </c>
      <c r="E27" s="3" t="s">
        <v>64</v>
      </c>
      <c r="F27" s="40" t="s">
        <v>65</v>
      </c>
      <c r="G27" s="3">
        <v>100</v>
      </c>
      <c r="H27" s="10">
        <v>6</v>
      </c>
      <c r="I27" s="7">
        <f t="shared" si="0"/>
        <v>480</v>
      </c>
      <c r="J27" s="7">
        <f t="shared" si="1"/>
        <v>679.68</v>
      </c>
      <c r="K27" s="10">
        <f t="shared" si="2"/>
        <v>8.495999999999999</v>
      </c>
      <c r="L27" s="7">
        <f t="shared" si="6"/>
        <v>67968</v>
      </c>
      <c r="M27" s="9">
        <v>38841</v>
      </c>
      <c r="N27" s="9">
        <f t="shared" si="3"/>
        <v>39921</v>
      </c>
      <c r="O27" s="13" t="str">
        <f ca="1" t="shared" si="4"/>
        <v>VAZI</v>
      </c>
    </row>
    <row r="28" spans="2:15" ht="12.75">
      <c r="B28" s="12">
        <f t="shared" si="5"/>
        <v>19</v>
      </c>
      <c r="C28" s="34" t="s">
        <v>225</v>
      </c>
      <c r="D28" s="3" t="s">
        <v>74</v>
      </c>
      <c r="E28" s="3" t="s">
        <v>97</v>
      </c>
      <c r="F28" s="40" t="s">
        <v>77</v>
      </c>
      <c r="G28" s="3">
        <v>120</v>
      </c>
      <c r="H28" s="10">
        <v>10</v>
      </c>
      <c r="I28" s="7">
        <f t="shared" si="0"/>
        <v>800</v>
      </c>
      <c r="J28" s="7">
        <f t="shared" si="1"/>
        <v>1132.8</v>
      </c>
      <c r="K28" s="10">
        <f t="shared" si="2"/>
        <v>14.16</v>
      </c>
      <c r="L28" s="7">
        <f t="shared" si="6"/>
        <v>135936</v>
      </c>
      <c r="M28" s="9">
        <v>38664</v>
      </c>
      <c r="N28" s="9">
        <f t="shared" si="3"/>
        <v>39744</v>
      </c>
      <c r="O28" s="13" t="str">
        <f ca="1" t="shared" si="4"/>
        <v>VAZI</v>
      </c>
    </row>
    <row r="29" spans="2:15" ht="12.75">
      <c r="B29" s="12">
        <f t="shared" si="5"/>
        <v>20</v>
      </c>
      <c r="C29" s="34" t="s">
        <v>226</v>
      </c>
      <c r="D29" s="3" t="s">
        <v>74</v>
      </c>
      <c r="E29" s="3" t="s">
        <v>64</v>
      </c>
      <c r="F29" s="40" t="s">
        <v>65</v>
      </c>
      <c r="G29" s="3">
        <v>130</v>
      </c>
      <c r="H29" s="10">
        <v>5</v>
      </c>
      <c r="I29" s="7">
        <f t="shared" si="0"/>
        <v>400</v>
      </c>
      <c r="J29" s="7">
        <f t="shared" si="1"/>
        <v>566.4</v>
      </c>
      <c r="K29" s="10">
        <f t="shared" si="2"/>
        <v>7.08</v>
      </c>
      <c r="L29" s="7">
        <f t="shared" si="6"/>
        <v>73632</v>
      </c>
      <c r="M29" s="9">
        <v>39241</v>
      </c>
      <c r="N29" s="9">
        <f t="shared" si="3"/>
        <v>40321</v>
      </c>
      <c r="O29" s="13" t="str">
        <f ca="1" t="shared" si="4"/>
        <v>VAZI</v>
      </c>
    </row>
    <row r="30" spans="2:15" ht="12.75">
      <c r="B30" s="12">
        <f t="shared" si="5"/>
        <v>21</v>
      </c>
      <c r="C30" s="34" t="s">
        <v>227</v>
      </c>
      <c r="D30" s="3" t="s">
        <v>72</v>
      </c>
      <c r="E30" s="3" t="s">
        <v>63</v>
      </c>
      <c r="F30" s="40" t="s">
        <v>65</v>
      </c>
      <c r="G30" s="3">
        <v>60</v>
      </c>
      <c r="H30" s="10">
        <v>23</v>
      </c>
      <c r="I30" s="7">
        <f t="shared" si="0"/>
        <v>1840</v>
      </c>
      <c r="J30" s="7">
        <f t="shared" si="1"/>
        <v>2605.44</v>
      </c>
      <c r="K30" s="10">
        <f t="shared" si="2"/>
        <v>32.568</v>
      </c>
      <c r="L30" s="7">
        <f t="shared" si="6"/>
        <v>156326.4</v>
      </c>
      <c r="M30" s="9">
        <v>39238</v>
      </c>
      <c r="N30" s="9">
        <f t="shared" si="3"/>
        <v>40318</v>
      </c>
      <c r="O30" s="13" t="str">
        <f ca="1" t="shared" si="4"/>
        <v>VAZI</v>
      </c>
    </row>
    <row r="31" spans="2:15" ht="12.75">
      <c r="B31" s="12">
        <f t="shared" si="5"/>
        <v>22</v>
      </c>
      <c r="C31" s="34" t="s">
        <v>228</v>
      </c>
      <c r="D31" s="3" t="s">
        <v>70</v>
      </c>
      <c r="E31" s="3" t="s">
        <v>63</v>
      </c>
      <c r="F31" s="40" t="s">
        <v>65</v>
      </c>
      <c r="G31" s="3">
        <v>80</v>
      </c>
      <c r="H31" s="10">
        <v>20</v>
      </c>
      <c r="I31" s="7">
        <f t="shared" si="0"/>
        <v>1600</v>
      </c>
      <c r="J31" s="7">
        <f t="shared" si="1"/>
        <v>2265.6</v>
      </c>
      <c r="K31" s="10">
        <f t="shared" si="2"/>
        <v>28.32</v>
      </c>
      <c r="L31" s="7">
        <f t="shared" si="6"/>
        <v>181248</v>
      </c>
      <c r="M31" s="9">
        <v>38699</v>
      </c>
      <c r="N31" s="9">
        <f t="shared" si="3"/>
        <v>39779</v>
      </c>
      <c r="O31" s="13" t="str">
        <f ca="1" t="shared" si="4"/>
        <v>VAZI</v>
      </c>
    </row>
    <row r="32" spans="2:15" ht="12.75">
      <c r="B32" s="12">
        <f t="shared" si="5"/>
        <v>23</v>
      </c>
      <c r="C32" s="34" t="s">
        <v>229</v>
      </c>
      <c r="D32" s="3" t="s">
        <v>70</v>
      </c>
      <c r="E32" s="3" t="s">
        <v>97</v>
      </c>
      <c r="F32" s="40" t="s">
        <v>77</v>
      </c>
      <c r="G32" s="3">
        <v>75</v>
      </c>
      <c r="H32" s="10">
        <v>14</v>
      </c>
      <c r="I32" s="7">
        <f t="shared" si="0"/>
        <v>1120</v>
      </c>
      <c r="J32" s="7">
        <f t="shared" si="1"/>
        <v>1585.9199999999998</v>
      </c>
      <c r="K32" s="10">
        <f t="shared" si="2"/>
        <v>19.823999999999998</v>
      </c>
      <c r="L32" s="7">
        <f t="shared" si="6"/>
        <v>118943.99999999999</v>
      </c>
      <c r="M32" s="9">
        <v>39383</v>
      </c>
      <c r="N32" s="9">
        <f t="shared" si="3"/>
        <v>40463</v>
      </c>
      <c r="O32" s="13" t="str">
        <f ca="1" t="shared" si="4"/>
        <v>VAZI</v>
      </c>
    </row>
    <row r="33" spans="2:15" ht="13.5" thickBot="1">
      <c r="B33" s="14">
        <f t="shared" si="5"/>
        <v>24</v>
      </c>
      <c r="C33" s="35" t="s">
        <v>230</v>
      </c>
      <c r="D33" s="15" t="s">
        <v>70</v>
      </c>
      <c r="E33" s="15" t="s">
        <v>64</v>
      </c>
      <c r="F33" s="41" t="s">
        <v>65</v>
      </c>
      <c r="G33" s="15">
        <v>35</v>
      </c>
      <c r="H33" s="16">
        <v>6</v>
      </c>
      <c r="I33" s="37">
        <f t="shared" si="0"/>
        <v>480</v>
      </c>
      <c r="J33" s="37">
        <f t="shared" si="1"/>
        <v>679.68</v>
      </c>
      <c r="K33" s="16">
        <f t="shared" si="2"/>
        <v>8.495999999999999</v>
      </c>
      <c r="L33" s="38">
        <f t="shared" si="6"/>
        <v>23788.8</v>
      </c>
      <c r="M33" s="18">
        <v>38635</v>
      </c>
      <c r="N33" s="18">
        <f t="shared" si="3"/>
        <v>39715</v>
      </c>
      <c r="O33" s="19" t="str">
        <f ca="1" t="shared" si="4"/>
        <v>VAZI</v>
      </c>
    </row>
    <row r="34" spans="5:15" ht="14.25" thickBot="1" thickTop="1">
      <c r="E34" t="s">
        <v>61</v>
      </c>
      <c r="L34" s="39">
        <f>SUM(L10:L33)</f>
        <v>2511983.9999999995</v>
      </c>
      <c r="O34" s="36"/>
    </row>
    <row r="35" ht="13.5" thickTop="1">
      <c r="O35" s="36"/>
    </row>
    <row r="36" ht="12.75">
      <c r="O36" s="36"/>
    </row>
    <row r="37" ht="12.75">
      <c r="O37" s="36"/>
    </row>
    <row r="38" ht="12.75">
      <c r="O38" s="36"/>
    </row>
    <row r="39" ht="12.75">
      <c r="O39" s="36"/>
    </row>
    <row r="40" ht="12.75">
      <c r="O40" s="36"/>
    </row>
    <row r="41" ht="12.75">
      <c r="O41" s="36"/>
    </row>
    <row r="42" ht="12.75">
      <c r="O42" s="36"/>
    </row>
    <row r="43" ht="12.75">
      <c r="O43" s="36"/>
    </row>
    <row r="44" ht="12.75">
      <c r="O44" s="36"/>
    </row>
    <row r="45" ht="12.75">
      <c r="O45" s="36"/>
    </row>
  </sheetData>
  <autoFilter ref="B9:O34"/>
  <conditionalFormatting sqref="O10:O45">
    <cfRule type="cellIs" priority="1" dxfId="0" operator="equal" stopIfTrue="1">
      <formula>"VAZI"</formula>
    </cfRule>
    <cfRule type="cellIs" priority="2" dxfId="1" operator="equal" stopIfTrue="1">
      <formula>"NE VAZI"</formula>
    </cfRule>
  </conditionalFormatting>
  <dataValidations count="1">
    <dataValidation type="list" allowBlank="1" showInputMessage="1" showErrorMessage="1" promptTitle="NAMENA" prompt="Tip proizvoda " errorTitle="GRESKA " error="Pazi greska!" sqref="E10:E33">
      <formula1>$E$3:$E$5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9:O67"/>
  <sheetViews>
    <sheetView workbookViewId="0" topLeftCell="A9">
      <selection activeCell="M12" sqref="M12"/>
    </sheetView>
  </sheetViews>
  <sheetFormatPr defaultColWidth="9.140625" defaultRowHeight="12.75"/>
  <cols>
    <col min="9" max="9" width="13.421875" style="0" customWidth="1"/>
    <col min="10" max="10" width="14.57421875" style="0" customWidth="1"/>
    <col min="11" max="11" width="12.421875" style="0" customWidth="1"/>
    <col min="12" max="12" width="17.28125" style="0" customWidth="1"/>
    <col min="13" max="13" width="13.00390625" style="0" customWidth="1"/>
    <col min="14" max="14" width="11.421875" style="0" customWidth="1"/>
    <col min="15" max="15" width="13.140625" style="0" customWidth="1"/>
  </cols>
  <sheetData>
    <row r="8" ht="13.5" thickBot="1"/>
    <row r="9" spans="2:15" ht="51.75" thickTop="1">
      <c r="B9" s="20" t="s">
        <v>60</v>
      </c>
      <c r="C9" s="21" t="s">
        <v>59</v>
      </c>
      <c r="D9" s="21" t="s">
        <v>57</v>
      </c>
      <c r="E9" s="21" t="s">
        <v>99</v>
      </c>
      <c r="F9" s="21" t="s">
        <v>58</v>
      </c>
      <c r="G9" s="21" t="s">
        <v>168</v>
      </c>
      <c r="H9" s="22" t="s">
        <v>100</v>
      </c>
      <c r="I9" s="23" t="s">
        <v>102</v>
      </c>
      <c r="J9" s="24" t="s">
        <v>231</v>
      </c>
      <c r="K9" s="22" t="s">
        <v>105</v>
      </c>
      <c r="L9" s="22" t="s">
        <v>169</v>
      </c>
      <c r="M9" s="21" t="s">
        <v>107</v>
      </c>
      <c r="N9" s="22" t="s">
        <v>108</v>
      </c>
      <c r="O9" s="33" t="s">
        <v>109</v>
      </c>
    </row>
    <row r="10" spans="2:15" ht="12.75">
      <c r="B10" s="12">
        <v>1</v>
      </c>
      <c r="C10" s="34"/>
      <c r="D10" s="3"/>
      <c r="E10" s="3"/>
      <c r="F10" s="40"/>
      <c r="G10" s="4">
        <v>130</v>
      </c>
      <c r="H10" s="51">
        <v>50</v>
      </c>
      <c r="I10" s="7">
        <v>4000</v>
      </c>
      <c r="J10" s="7">
        <v>5664</v>
      </c>
      <c r="K10" s="10">
        <v>70.8</v>
      </c>
      <c r="L10" s="7">
        <v>226560</v>
      </c>
      <c r="M10" s="25">
        <v>116518</v>
      </c>
      <c r="N10" s="9">
        <v>119758</v>
      </c>
      <c r="O10" s="13"/>
    </row>
    <row r="11" spans="2:15" ht="12.75">
      <c r="B11" s="12">
        <f aca="true" t="shared" si="0" ref="B11:B42">1+B10</f>
        <v>2</v>
      </c>
      <c r="C11" s="34"/>
      <c r="D11" s="3"/>
      <c r="E11" s="3"/>
      <c r="F11" s="40"/>
      <c r="G11" s="4">
        <v>175</v>
      </c>
      <c r="H11" s="51">
        <v>63</v>
      </c>
      <c r="I11" s="7">
        <v>5040</v>
      </c>
      <c r="J11" s="7">
        <v>7136.64</v>
      </c>
      <c r="K11" s="10">
        <v>89.208</v>
      </c>
      <c r="L11" s="7">
        <v>313219.2</v>
      </c>
      <c r="M11" s="25">
        <v>116506</v>
      </c>
      <c r="N11" s="9">
        <v>119746</v>
      </c>
      <c r="O11" s="13"/>
    </row>
    <row r="12" spans="2:15" ht="12.75">
      <c r="B12" s="12">
        <f t="shared" si="0"/>
        <v>3</v>
      </c>
      <c r="C12" s="34"/>
      <c r="D12" s="3"/>
      <c r="E12" s="3"/>
      <c r="F12" s="40"/>
      <c r="G12" s="4">
        <v>105</v>
      </c>
      <c r="H12" s="51">
        <v>45</v>
      </c>
      <c r="I12" s="7">
        <v>3600</v>
      </c>
      <c r="J12" s="7">
        <v>5097.6</v>
      </c>
      <c r="K12" s="10">
        <v>63.72</v>
      </c>
      <c r="L12" s="7">
        <v>144432</v>
      </c>
      <c r="M12" s="25">
        <v>116475</v>
      </c>
      <c r="N12" s="9">
        <v>119715</v>
      </c>
      <c r="O12" s="13"/>
    </row>
    <row r="13" spans="2:15" ht="12.75">
      <c r="B13" s="12">
        <f t="shared" si="0"/>
        <v>4</v>
      </c>
      <c r="C13" s="34"/>
      <c r="D13" s="3"/>
      <c r="E13" s="3"/>
      <c r="F13" s="40"/>
      <c r="G13" s="4">
        <v>150</v>
      </c>
      <c r="H13" s="51">
        <v>59</v>
      </c>
      <c r="I13" s="7">
        <v>4720</v>
      </c>
      <c r="J13" s="7">
        <v>6683.52</v>
      </c>
      <c r="K13" s="10">
        <v>83.54399999999998</v>
      </c>
      <c r="L13" s="7">
        <v>223161.6</v>
      </c>
      <c r="M13" s="25">
        <v>115393</v>
      </c>
      <c r="N13" s="9">
        <v>118633</v>
      </c>
      <c r="O13" s="13"/>
    </row>
    <row r="14" spans="2:15" ht="12.75">
      <c r="B14" s="12">
        <f t="shared" si="0"/>
        <v>5</v>
      </c>
      <c r="C14" s="34"/>
      <c r="D14" s="3"/>
      <c r="E14" s="3"/>
      <c r="F14" s="40"/>
      <c r="G14" s="4">
        <v>160</v>
      </c>
      <c r="H14" s="51">
        <v>67</v>
      </c>
      <c r="I14" s="7">
        <v>5360</v>
      </c>
      <c r="J14" s="7">
        <v>7589.76</v>
      </c>
      <c r="K14" s="10">
        <v>94.87199999999999</v>
      </c>
      <c r="L14" s="7">
        <v>388550.4</v>
      </c>
      <c r="M14" s="25">
        <v>116269</v>
      </c>
      <c r="N14" s="9">
        <v>119509</v>
      </c>
      <c r="O14" s="13"/>
    </row>
    <row r="15" spans="2:15" ht="12.75">
      <c r="B15" s="12">
        <f t="shared" si="0"/>
        <v>6</v>
      </c>
      <c r="C15" s="34"/>
      <c r="D15" s="3"/>
      <c r="E15" s="3"/>
      <c r="F15" s="40"/>
      <c r="G15" s="4">
        <v>150</v>
      </c>
      <c r="H15" s="51">
        <v>72</v>
      </c>
      <c r="I15" s="7">
        <v>5760</v>
      </c>
      <c r="J15" s="7">
        <v>8156.16</v>
      </c>
      <c r="K15" s="10">
        <v>101.95199999999998</v>
      </c>
      <c r="L15" s="7">
        <v>288864</v>
      </c>
      <c r="M15" s="25">
        <v>117344</v>
      </c>
      <c r="N15" s="9">
        <v>120584</v>
      </c>
      <c r="O15" s="13"/>
    </row>
    <row r="16" spans="2:15" ht="12.75">
      <c r="B16" s="12">
        <f t="shared" si="0"/>
        <v>7</v>
      </c>
      <c r="C16" s="34"/>
      <c r="D16" s="3"/>
      <c r="E16" s="3"/>
      <c r="F16" s="40"/>
      <c r="G16" s="4">
        <v>215</v>
      </c>
      <c r="H16" s="51">
        <v>52</v>
      </c>
      <c r="I16" s="7">
        <v>4160</v>
      </c>
      <c r="J16" s="7">
        <v>5890.56</v>
      </c>
      <c r="K16" s="10">
        <v>73.63199999999999</v>
      </c>
      <c r="L16" s="7">
        <v>215232</v>
      </c>
      <c r="M16" s="25">
        <v>116928</v>
      </c>
      <c r="N16" s="9">
        <v>120168</v>
      </c>
      <c r="O16" s="13"/>
    </row>
    <row r="17" spans="2:15" ht="12.75">
      <c r="B17" s="12">
        <f t="shared" si="0"/>
        <v>8</v>
      </c>
      <c r="C17" s="34"/>
      <c r="D17" s="3"/>
      <c r="E17" s="3"/>
      <c r="F17" s="40"/>
      <c r="G17" s="4">
        <v>135</v>
      </c>
      <c r="H17" s="51">
        <v>74</v>
      </c>
      <c r="I17" s="7">
        <v>5920</v>
      </c>
      <c r="J17" s="7">
        <v>8382.72</v>
      </c>
      <c r="K17" s="10">
        <v>104.78399999999999</v>
      </c>
      <c r="L17" s="7">
        <v>253180.8</v>
      </c>
      <c r="M17" s="25">
        <v>117724</v>
      </c>
      <c r="N17" s="9">
        <v>120964</v>
      </c>
      <c r="O17" s="13"/>
    </row>
    <row r="18" spans="2:15" ht="12.75">
      <c r="B18" s="12">
        <f t="shared" si="0"/>
        <v>9</v>
      </c>
      <c r="C18" s="34"/>
      <c r="D18" s="3"/>
      <c r="E18" s="3"/>
      <c r="F18" s="40"/>
      <c r="G18" s="4">
        <v>115</v>
      </c>
      <c r="H18" s="51">
        <v>73</v>
      </c>
      <c r="I18" s="7">
        <v>5840</v>
      </c>
      <c r="J18" s="7">
        <v>8269.44</v>
      </c>
      <c r="K18" s="10">
        <v>103.368</v>
      </c>
      <c r="L18" s="7">
        <v>284332.8</v>
      </c>
      <c r="M18" s="25">
        <v>114851</v>
      </c>
      <c r="N18" s="9">
        <v>118091</v>
      </c>
      <c r="O18" s="13"/>
    </row>
    <row r="19" spans="2:15" ht="12.75">
      <c r="B19" s="12">
        <f t="shared" si="0"/>
        <v>10</v>
      </c>
      <c r="C19" s="34"/>
      <c r="D19" s="3"/>
      <c r="E19" s="3"/>
      <c r="F19" s="40"/>
      <c r="G19" s="4">
        <v>140</v>
      </c>
      <c r="H19" s="51">
        <v>59</v>
      </c>
      <c r="I19" s="7">
        <v>4720</v>
      </c>
      <c r="J19" s="7">
        <v>6683.52</v>
      </c>
      <c r="K19" s="10">
        <v>83.544</v>
      </c>
      <c r="L19" s="7">
        <v>274137.6</v>
      </c>
      <c r="M19" s="25">
        <v>117623</v>
      </c>
      <c r="N19" s="9">
        <v>120863</v>
      </c>
      <c r="O19" s="13"/>
    </row>
    <row r="20" spans="2:15" ht="12.75">
      <c r="B20" s="12">
        <f t="shared" si="0"/>
        <v>11</v>
      </c>
      <c r="C20" s="34"/>
      <c r="D20" s="3"/>
      <c r="E20" s="3"/>
      <c r="F20" s="40"/>
      <c r="G20" s="4">
        <v>135</v>
      </c>
      <c r="H20" s="51">
        <v>65</v>
      </c>
      <c r="I20" s="7">
        <v>5200</v>
      </c>
      <c r="J20" s="7">
        <v>7363.2</v>
      </c>
      <c r="K20" s="10">
        <v>92.04</v>
      </c>
      <c r="L20" s="7">
        <v>243552</v>
      </c>
      <c r="M20" s="25">
        <v>117540</v>
      </c>
      <c r="N20" s="9">
        <v>120780</v>
      </c>
      <c r="O20" s="13"/>
    </row>
    <row r="21" spans="2:15" ht="12.75">
      <c r="B21" s="12">
        <f t="shared" si="0"/>
        <v>12</v>
      </c>
      <c r="C21" s="34"/>
      <c r="D21" s="3"/>
      <c r="E21" s="3"/>
      <c r="F21" s="40"/>
      <c r="G21" s="4">
        <v>125</v>
      </c>
      <c r="H21" s="51">
        <v>58</v>
      </c>
      <c r="I21" s="7">
        <v>4640</v>
      </c>
      <c r="J21" s="7">
        <v>6570.24</v>
      </c>
      <c r="K21" s="10">
        <v>82.12799999999999</v>
      </c>
      <c r="L21" s="7">
        <v>164256</v>
      </c>
      <c r="M21" s="25">
        <v>116970</v>
      </c>
      <c r="N21" s="9">
        <v>120210</v>
      </c>
      <c r="O21" s="13"/>
    </row>
    <row r="22" spans="2:15" ht="12.75">
      <c r="B22" s="12">
        <f t="shared" si="0"/>
        <v>13</v>
      </c>
      <c r="C22" s="34"/>
      <c r="D22" s="3"/>
      <c r="E22" s="3"/>
      <c r="F22" s="40"/>
      <c r="G22" s="4">
        <v>155</v>
      </c>
      <c r="H22" s="51">
        <v>69</v>
      </c>
      <c r="I22" s="7">
        <v>5520</v>
      </c>
      <c r="J22" s="7">
        <v>7816.32</v>
      </c>
      <c r="K22" s="10">
        <v>97.704</v>
      </c>
      <c r="L22" s="7">
        <v>337008</v>
      </c>
      <c r="M22" s="25">
        <v>116649</v>
      </c>
      <c r="N22" s="9">
        <v>119889</v>
      </c>
      <c r="O22" s="13"/>
    </row>
    <row r="23" spans="2:15" ht="12.75">
      <c r="B23" s="12">
        <f t="shared" si="0"/>
        <v>14</v>
      </c>
      <c r="C23" s="34"/>
      <c r="D23" s="3"/>
      <c r="E23" s="3"/>
      <c r="F23" s="40"/>
      <c r="G23" s="4">
        <v>145</v>
      </c>
      <c r="H23" s="51">
        <v>60</v>
      </c>
      <c r="I23" s="7">
        <v>4800</v>
      </c>
      <c r="J23" s="7">
        <v>6796.8</v>
      </c>
      <c r="K23" s="10">
        <v>84.96</v>
      </c>
      <c r="L23" s="7">
        <v>243552</v>
      </c>
      <c r="M23" s="25">
        <v>116794</v>
      </c>
      <c r="N23" s="9">
        <v>120034</v>
      </c>
      <c r="O23" s="13"/>
    </row>
    <row r="24" spans="2:15" ht="12.75">
      <c r="B24" s="12">
        <f t="shared" si="0"/>
        <v>15</v>
      </c>
      <c r="C24" s="34"/>
      <c r="D24" s="3"/>
      <c r="E24" s="3"/>
      <c r="F24" s="40"/>
      <c r="G24" s="4">
        <v>160</v>
      </c>
      <c r="H24" s="51">
        <v>56</v>
      </c>
      <c r="I24" s="7">
        <v>4480</v>
      </c>
      <c r="J24" s="7">
        <v>6343.68</v>
      </c>
      <c r="K24" s="10">
        <v>79.29599999999999</v>
      </c>
      <c r="L24" s="7">
        <v>228825.6</v>
      </c>
      <c r="M24" s="25">
        <v>117473</v>
      </c>
      <c r="N24" s="9">
        <v>120713</v>
      </c>
      <c r="O24" s="13"/>
    </row>
    <row r="25" spans="2:15" ht="12.75">
      <c r="B25" s="12">
        <f t="shared" si="0"/>
        <v>16</v>
      </c>
      <c r="C25" s="34"/>
      <c r="D25" s="3"/>
      <c r="E25" s="3"/>
      <c r="F25" s="40"/>
      <c r="G25" s="4">
        <v>135</v>
      </c>
      <c r="H25" s="51">
        <v>40</v>
      </c>
      <c r="I25" s="7">
        <v>3200</v>
      </c>
      <c r="J25" s="7">
        <v>4531.2</v>
      </c>
      <c r="K25" s="10">
        <v>56.64</v>
      </c>
      <c r="L25" s="7">
        <v>144432</v>
      </c>
      <c r="M25" s="25">
        <v>118050</v>
      </c>
      <c r="N25" s="9">
        <v>121290</v>
      </c>
      <c r="O25" s="13"/>
    </row>
    <row r="26" spans="2:15" ht="12.75">
      <c r="B26" s="12">
        <f t="shared" si="0"/>
        <v>17</v>
      </c>
      <c r="C26" s="34"/>
      <c r="D26" s="3"/>
      <c r="E26" s="3"/>
      <c r="F26" s="40"/>
      <c r="G26" s="4">
        <v>180</v>
      </c>
      <c r="H26" s="51">
        <v>50</v>
      </c>
      <c r="I26" s="7">
        <v>4000</v>
      </c>
      <c r="J26" s="7">
        <v>5664</v>
      </c>
      <c r="K26" s="10">
        <v>70.8</v>
      </c>
      <c r="L26" s="7">
        <v>334176</v>
      </c>
      <c r="M26" s="25">
        <v>115905</v>
      </c>
      <c r="N26" s="9">
        <v>119145</v>
      </c>
      <c r="O26" s="13"/>
    </row>
    <row r="27" spans="2:15" ht="12.75">
      <c r="B27" s="12">
        <f t="shared" si="0"/>
        <v>18</v>
      </c>
      <c r="C27" s="34"/>
      <c r="D27" s="3"/>
      <c r="E27" s="3"/>
      <c r="F27" s="40"/>
      <c r="G27" s="4">
        <v>195</v>
      </c>
      <c r="H27" s="51">
        <v>36</v>
      </c>
      <c r="I27" s="7">
        <v>2880</v>
      </c>
      <c r="J27" s="7">
        <v>4078.08</v>
      </c>
      <c r="K27" s="10">
        <v>50.976</v>
      </c>
      <c r="L27" s="7">
        <v>192576</v>
      </c>
      <c r="M27" s="25">
        <v>116312</v>
      </c>
      <c r="N27" s="9">
        <v>119552</v>
      </c>
      <c r="O27" s="13"/>
    </row>
    <row r="28" spans="2:15" ht="12.75">
      <c r="B28" s="12">
        <f t="shared" si="0"/>
        <v>19</v>
      </c>
      <c r="C28" s="34"/>
      <c r="D28" s="3"/>
      <c r="E28" s="3"/>
      <c r="F28" s="40"/>
      <c r="G28" s="4">
        <v>200</v>
      </c>
      <c r="H28" s="51">
        <v>51</v>
      </c>
      <c r="I28" s="7">
        <v>4080</v>
      </c>
      <c r="J28" s="7">
        <v>5777.28</v>
      </c>
      <c r="K28" s="10">
        <v>72.21600000000001</v>
      </c>
      <c r="L28" s="7">
        <v>291129.6</v>
      </c>
      <c r="M28" s="25">
        <v>115435</v>
      </c>
      <c r="N28" s="9">
        <v>118675</v>
      </c>
      <c r="O28" s="13"/>
    </row>
    <row r="29" spans="2:15" ht="12.75">
      <c r="B29" s="12">
        <f t="shared" si="0"/>
        <v>20</v>
      </c>
      <c r="C29" s="34"/>
      <c r="D29" s="3"/>
      <c r="E29" s="3"/>
      <c r="F29" s="40"/>
      <c r="G29" s="4">
        <v>210</v>
      </c>
      <c r="H29" s="51">
        <v>39</v>
      </c>
      <c r="I29" s="7">
        <v>3120</v>
      </c>
      <c r="J29" s="7">
        <v>4417.92</v>
      </c>
      <c r="K29" s="10">
        <v>55.224</v>
      </c>
      <c r="L29" s="7">
        <v>183513.6</v>
      </c>
      <c r="M29" s="25">
        <v>117362</v>
      </c>
      <c r="N29" s="9">
        <v>120602</v>
      </c>
      <c r="O29" s="13"/>
    </row>
    <row r="30" spans="2:15" ht="12.75">
      <c r="B30" s="12">
        <f t="shared" si="0"/>
        <v>21</v>
      </c>
      <c r="C30" s="34"/>
      <c r="D30" s="3"/>
      <c r="E30" s="3"/>
      <c r="F30" s="40"/>
      <c r="G30" s="4">
        <v>155</v>
      </c>
      <c r="H30" s="51">
        <v>58</v>
      </c>
      <c r="I30" s="7">
        <v>4640</v>
      </c>
      <c r="J30" s="7">
        <v>6570.24</v>
      </c>
      <c r="K30" s="10">
        <v>82.12799999999999</v>
      </c>
      <c r="L30" s="7">
        <v>314918.4</v>
      </c>
      <c r="M30" s="25">
        <v>117073</v>
      </c>
      <c r="N30" s="9">
        <v>120313</v>
      </c>
      <c r="O30" s="13"/>
    </row>
    <row r="31" spans="2:15" ht="12.75">
      <c r="B31" s="12">
        <f t="shared" si="0"/>
        <v>22</v>
      </c>
      <c r="C31" s="34"/>
      <c r="D31" s="3"/>
      <c r="E31" s="3"/>
      <c r="F31" s="40"/>
      <c r="G31" s="4">
        <v>170</v>
      </c>
      <c r="H31" s="51">
        <v>68</v>
      </c>
      <c r="I31" s="7">
        <v>5440</v>
      </c>
      <c r="J31" s="7">
        <v>7703.04</v>
      </c>
      <c r="K31" s="10">
        <v>96.288</v>
      </c>
      <c r="L31" s="7">
        <v>351168</v>
      </c>
      <c r="M31" s="25">
        <v>116991</v>
      </c>
      <c r="N31" s="9">
        <v>120231</v>
      </c>
      <c r="O31" s="13"/>
    </row>
    <row r="32" spans="2:15" ht="12.75">
      <c r="B32" s="12">
        <f t="shared" si="0"/>
        <v>23</v>
      </c>
      <c r="C32" s="34"/>
      <c r="D32" s="3"/>
      <c r="E32" s="3"/>
      <c r="F32" s="40"/>
      <c r="G32" s="4">
        <v>110</v>
      </c>
      <c r="H32" s="51">
        <v>44</v>
      </c>
      <c r="I32" s="7">
        <v>3520</v>
      </c>
      <c r="J32" s="7">
        <v>4984.32</v>
      </c>
      <c r="K32" s="10">
        <v>62.304</v>
      </c>
      <c r="L32" s="7">
        <v>169920</v>
      </c>
      <c r="M32" s="25">
        <v>116978</v>
      </c>
      <c r="N32" s="9">
        <v>120218</v>
      </c>
      <c r="O32" s="13"/>
    </row>
    <row r="33" spans="2:15" ht="12.75">
      <c r="B33" s="12">
        <f t="shared" si="0"/>
        <v>24</v>
      </c>
      <c r="C33" s="34"/>
      <c r="D33" s="3"/>
      <c r="E33" s="3"/>
      <c r="F33" s="40"/>
      <c r="G33" s="4">
        <v>110</v>
      </c>
      <c r="H33" s="51">
        <v>71</v>
      </c>
      <c r="I33" s="7">
        <v>5680</v>
      </c>
      <c r="J33" s="7">
        <v>8042.88</v>
      </c>
      <c r="K33" s="10">
        <v>100.53599999999999</v>
      </c>
      <c r="L33" s="7">
        <v>236188.8</v>
      </c>
      <c r="M33" s="25">
        <v>116375</v>
      </c>
      <c r="N33" s="9">
        <v>119615</v>
      </c>
      <c r="O33" s="13"/>
    </row>
    <row r="34" spans="2:15" ht="12.75">
      <c r="B34" s="12">
        <f t="shared" si="0"/>
        <v>25</v>
      </c>
      <c r="C34" s="34"/>
      <c r="D34" s="3"/>
      <c r="E34" s="3"/>
      <c r="F34" s="40"/>
      <c r="G34" s="4">
        <v>100</v>
      </c>
      <c r="H34" s="5">
        <v>50</v>
      </c>
      <c r="I34" s="7">
        <v>4000</v>
      </c>
      <c r="J34" s="7">
        <v>5664</v>
      </c>
      <c r="K34" s="11">
        <v>70.8</v>
      </c>
      <c r="L34" s="7">
        <v>192576</v>
      </c>
      <c r="M34" s="9">
        <v>77715</v>
      </c>
      <c r="N34" s="9">
        <v>79875</v>
      </c>
      <c r="O34" s="13"/>
    </row>
    <row r="35" spans="2:15" ht="12.75">
      <c r="B35" s="12">
        <f t="shared" si="0"/>
        <v>26</v>
      </c>
      <c r="C35" s="34"/>
      <c r="D35" s="3"/>
      <c r="E35" s="3"/>
      <c r="F35" s="40"/>
      <c r="G35" s="4">
        <v>90</v>
      </c>
      <c r="H35" s="5">
        <v>54</v>
      </c>
      <c r="I35" s="7">
        <v>4320</v>
      </c>
      <c r="J35" s="7">
        <v>6117.12</v>
      </c>
      <c r="K35" s="11">
        <v>76.464</v>
      </c>
      <c r="L35" s="7">
        <v>236755.2</v>
      </c>
      <c r="M35" s="9">
        <v>78158</v>
      </c>
      <c r="N35" s="9">
        <v>80318</v>
      </c>
      <c r="O35" s="13"/>
    </row>
    <row r="36" spans="2:15" ht="12.75">
      <c r="B36" s="12">
        <f t="shared" si="0"/>
        <v>27</v>
      </c>
      <c r="C36" s="34"/>
      <c r="D36" s="3"/>
      <c r="E36" s="3"/>
      <c r="F36" s="40"/>
      <c r="G36" s="4">
        <v>45</v>
      </c>
      <c r="H36" s="5">
        <v>49</v>
      </c>
      <c r="I36" s="7">
        <v>3920</v>
      </c>
      <c r="J36" s="7">
        <v>5550.72</v>
      </c>
      <c r="K36" s="11">
        <v>69.38399999999999</v>
      </c>
      <c r="L36" s="7">
        <v>95155.2</v>
      </c>
      <c r="M36" s="9">
        <v>77969</v>
      </c>
      <c r="N36" s="9">
        <v>80129</v>
      </c>
      <c r="O36" s="13"/>
    </row>
    <row r="37" spans="2:15" ht="12.75">
      <c r="B37" s="12">
        <f t="shared" si="0"/>
        <v>28</v>
      </c>
      <c r="C37" s="34"/>
      <c r="D37" s="3"/>
      <c r="E37" s="3"/>
      <c r="F37" s="40"/>
      <c r="G37" s="4">
        <v>60</v>
      </c>
      <c r="H37" s="5">
        <v>46</v>
      </c>
      <c r="I37" s="7">
        <v>3680</v>
      </c>
      <c r="J37" s="7">
        <v>5210.88</v>
      </c>
      <c r="K37" s="11">
        <v>65.136</v>
      </c>
      <c r="L37" s="7">
        <v>98553.6</v>
      </c>
      <c r="M37" s="9">
        <v>78360</v>
      </c>
      <c r="N37" s="9">
        <v>80520</v>
      </c>
      <c r="O37" s="13"/>
    </row>
    <row r="38" spans="2:15" ht="12.75">
      <c r="B38" s="12">
        <f t="shared" si="0"/>
        <v>29</v>
      </c>
      <c r="C38" s="34"/>
      <c r="D38" s="3"/>
      <c r="E38" s="3"/>
      <c r="F38" s="40"/>
      <c r="G38" s="4">
        <v>110</v>
      </c>
      <c r="H38" s="5">
        <v>47</v>
      </c>
      <c r="I38" s="7">
        <v>3760</v>
      </c>
      <c r="J38" s="7">
        <v>5324.16</v>
      </c>
      <c r="K38" s="11">
        <v>66.55199999999999</v>
      </c>
      <c r="L38" s="7">
        <v>201638.4</v>
      </c>
      <c r="M38" s="9">
        <v>77109</v>
      </c>
      <c r="N38" s="9">
        <v>79269</v>
      </c>
      <c r="O38" s="13"/>
    </row>
    <row r="39" spans="2:15" ht="12.75">
      <c r="B39" s="12">
        <f t="shared" si="0"/>
        <v>30</v>
      </c>
      <c r="C39" s="34"/>
      <c r="D39" s="3"/>
      <c r="E39" s="3"/>
      <c r="F39" s="40"/>
      <c r="G39" s="4">
        <v>115</v>
      </c>
      <c r="H39" s="5">
        <v>50</v>
      </c>
      <c r="I39" s="7">
        <v>4000</v>
      </c>
      <c r="J39" s="7">
        <v>5664</v>
      </c>
      <c r="K39" s="11">
        <v>70.8</v>
      </c>
      <c r="L39" s="7">
        <v>229392</v>
      </c>
      <c r="M39" s="9">
        <v>78017</v>
      </c>
      <c r="N39" s="9">
        <v>80177</v>
      </c>
      <c r="O39" s="13"/>
    </row>
    <row r="40" spans="2:15" ht="12.75">
      <c r="B40" s="12">
        <f t="shared" si="0"/>
        <v>31</v>
      </c>
      <c r="C40" s="34"/>
      <c r="D40" s="3"/>
      <c r="E40" s="3"/>
      <c r="F40" s="40"/>
      <c r="G40" s="4">
        <v>60</v>
      </c>
      <c r="H40" s="5">
        <v>50</v>
      </c>
      <c r="I40" s="7">
        <v>4000</v>
      </c>
      <c r="J40" s="7">
        <v>5664</v>
      </c>
      <c r="K40" s="11">
        <v>70.8</v>
      </c>
      <c r="L40" s="7">
        <v>147264</v>
      </c>
      <c r="M40" s="9">
        <v>77305</v>
      </c>
      <c r="N40" s="9">
        <v>79465</v>
      </c>
      <c r="O40" s="13"/>
    </row>
    <row r="41" spans="2:15" ht="12.75">
      <c r="B41" s="12">
        <f t="shared" si="0"/>
        <v>32</v>
      </c>
      <c r="C41" s="34"/>
      <c r="D41" s="3"/>
      <c r="E41" s="3"/>
      <c r="F41" s="40"/>
      <c r="G41" s="4">
        <v>80</v>
      </c>
      <c r="H41" s="5">
        <v>52</v>
      </c>
      <c r="I41" s="7">
        <v>4160</v>
      </c>
      <c r="J41" s="7">
        <v>5890.56</v>
      </c>
      <c r="K41" s="11">
        <v>73.632</v>
      </c>
      <c r="L41" s="7">
        <v>203904</v>
      </c>
      <c r="M41" s="9">
        <v>76863</v>
      </c>
      <c r="N41" s="9">
        <v>79023</v>
      </c>
      <c r="O41" s="13"/>
    </row>
    <row r="42" spans="2:15" ht="12.75">
      <c r="B42" s="12">
        <f t="shared" si="0"/>
        <v>33</v>
      </c>
      <c r="C42" s="34"/>
      <c r="D42" s="3"/>
      <c r="E42" s="3"/>
      <c r="F42" s="40"/>
      <c r="G42" s="4">
        <v>85</v>
      </c>
      <c r="H42" s="5">
        <v>50</v>
      </c>
      <c r="I42" s="7">
        <v>4000</v>
      </c>
      <c r="J42" s="7">
        <v>5664</v>
      </c>
      <c r="K42" s="11">
        <v>70.8</v>
      </c>
      <c r="L42" s="7">
        <v>249216</v>
      </c>
      <c r="M42" s="9">
        <v>78128</v>
      </c>
      <c r="N42" s="9">
        <v>80288</v>
      </c>
      <c r="O42" s="13"/>
    </row>
    <row r="43" spans="2:15" ht="12.75">
      <c r="B43" s="12">
        <f aca="true" t="shared" si="1" ref="B43:B67">1+B42</f>
        <v>34</v>
      </c>
      <c r="C43" s="34"/>
      <c r="D43" s="3"/>
      <c r="E43" s="3"/>
      <c r="F43" s="40"/>
      <c r="G43" s="4">
        <v>135</v>
      </c>
      <c r="H43" s="5">
        <v>40</v>
      </c>
      <c r="I43" s="7">
        <v>3200</v>
      </c>
      <c r="J43" s="7">
        <v>4531.2</v>
      </c>
      <c r="K43" s="11">
        <v>56.64</v>
      </c>
      <c r="L43" s="7">
        <v>277536</v>
      </c>
      <c r="M43" s="9">
        <v>77374</v>
      </c>
      <c r="N43" s="9">
        <v>79534</v>
      </c>
      <c r="O43" s="13"/>
    </row>
    <row r="44" spans="2:15" ht="12.75">
      <c r="B44" s="12">
        <f t="shared" si="1"/>
        <v>35</v>
      </c>
      <c r="C44" s="34"/>
      <c r="D44" s="3"/>
      <c r="E44" s="3"/>
      <c r="F44" s="40"/>
      <c r="G44" s="4">
        <v>115</v>
      </c>
      <c r="H44" s="5">
        <v>51</v>
      </c>
      <c r="I44" s="7">
        <v>4080</v>
      </c>
      <c r="J44" s="7">
        <v>5777.28</v>
      </c>
      <c r="K44" s="11">
        <v>72.216</v>
      </c>
      <c r="L44" s="7">
        <v>240720</v>
      </c>
      <c r="M44" s="9">
        <v>77442</v>
      </c>
      <c r="N44" s="9">
        <v>79602</v>
      </c>
      <c r="O44" s="13"/>
    </row>
    <row r="45" spans="2:15" ht="12.75">
      <c r="B45" s="12">
        <f t="shared" si="1"/>
        <v>36</v>
      </c>
      <c r="C45" s="34"/>
      <c r="D45" s="3"/>
      <c r="E45" s="3"/>
      <c r="F45" s="40"/>
      <c r="G45" s="4">
        <v>130</v>
      </c>
      <c r="H45" s="5">
        <v>52</v>
      </c>
      <c r="I45" s="7">
        <v>4160</v>
      </c>
      <c r="J45" s="7">
        <v>5890.56</v>
      </c>
      <c r="K45" s="11">
        <v>73.632</v>
      </c>
      <c r="L45" s="7">
        <v>271872</v>
      </c>
      <c r="M45" s="9">
        <v>78077</v>
      </c>
      <c r="N45" s="9">
        <v>80237</v>
      </c>
      <c r="O45" s="13"/>
    </row>
    <row r="46" spans="2:15" ht="12.75">
      <c r="B46" s="12">
        <f t="shared" si="1"/>
        <v>37</v>
      </c>
      <c r="C46" s="34"/>
      <c r="D46" s="3"/>
      <c r="E46" s="3"/>
      <c r="F46" s="40"/>
      <c r="G46" s="4">
        <v>100</v>
      </c>
      <c r="H46" s="5">
        <v>56</v>
      </c>
      <c r="I46" s="7">
        <v>4480</v>
      </c>
      <c r="J46" s="7">
        <v>6343.68</v>
      </c>
      <c r="K46" s="11">
        <v>79.29599999999999</v>
      </c>
      <c r="L46" s="7">
        <v>235622.4</v>
      </c>
      <c r="M46" s="9">
        <v>78449</v>
      </c>
      <c r="N46" s="9">
        <v>80609</v>
      </c>
      <c r="O46" s="13"/>
    </row>
    <row r="47" spans="2:15" ht="12.75">
      <c r="B47" s="12">
        <f t="shared" si="1"/>
        <v>38</v>
      </c>
      <c r="C47" s="34"/>
      <c r="D47" s="3"/>
      <c r="E47" s="3"/>
      <c r="F47" s="40"/>
      <c r="G47" s="4">
        <v>130</v>
      </c>
      <c r="H47" s="5">
        <v>37</v>
      </c>
      <c r="I47" s="7">
        <v>2960</v>
      </c>
      <c r="J47" s="7">
        <v>4191.36</v>
      </c>
      <c r="K47" s="11">
        <v>52.391999999999996</v>
      </c>
      <c r="L47" s="7">
        <v>233356.8</v>
      </c>
      <c r="M47" s="9">
        <v>77560</v>
      </c>
      <c r="N47" s="9">
        <v>79720</v>
      </c>
      <c r="O47" s="13"/>
    </row>
    <row r="48" spans="2:15" ht="12.75">
      <c r="B48" s="12">
        <f t="shared" si="1"/>
        <v>39</v>
      </c>
      <c r="C48" s="34"/>
      <c r="D48" s="3"/>
      <c r="E48" s="3"/>
      <c r="F48" s="40"/>
      <c r="G48" s="4">
        <v>145</v>
      </c>
      <c r="H48" s="5">
        <v>54</v>
      </c>
      <c r="I48" s="7">
        <v>4320</v>
      </c>
      <c r="J48" s="7">
        <v>6117.12</v>
      </c>
      <c r="K48" s="11">
        <v>76.464</v>
      </c>
      <c r="L48" s="7">
        <v>391948.8</v>
      </c>
      <c r="M48" s="9">
        <v>78331</v>
      </c>
      <c r="N48" s="9">
        <v>80491</v>
      </c>
      <c r="O48" s="13"/>
    </row>
    <row r="49" spans="2:15" ht="12.75">
      <c r="B49" s="12">
        <f t="shared" si="1"/>
        <v>40</v>
      </c>
      <c r="C49" s="34"/>
      <c r="D49" s="3"/>
      <c r="E49" s="3"/>
      <c r="F49" s="40"/>
      <c r="G49" s="4">
        <v>105</v>
      </c>
      <c r="H49" s="5">
        <v>45</v>
      </c>
      <c r="I49" s="7">
        <v>3600</v>
      </c>
      <c r="J49" s="7">
        <v>5097.6</v>
      </c>
      <c r="K49" s="11">
        <v>63.72</v>
      </c>
      <c r="L49" s="7">
        <v>118944</v>
      </c>
      <c r="M49" s="9">
        <v>78518</v>
      </c>
      <c r="N49" s="9">
        <v>80678</v>
      </c>
      <c r="O49" s="13"/>
    </row>
    <row r="50" spans="2:15" ht="12.75">
      <c r="B50" s="12">
        <f t="shared" si="1"/>
        <v>41</v>
      </c>
      <c r="C50" s="34"/>
      <c r="D50" s="3"/>
      <c r="E50" s="3"/>
      <c r="F50" s="40"/>
      <c r="G50" s="4">
        <v>10</v>
      </c>
      <c r="H50" s="5">
        <v>40</v>
      </c>
      <c r="I50" s="7">
        <v>3200</v>
      </c>
      <c r="J50" s="7">
        <v>4531.2</v>
      </c>
      <c r="K50" s="11">
        <v>56.64</v>
      </c>
      <c r="L50" s="7">
        <v>45312</v>
      </c>
      <c r="M50" s="9">
        <v>39060</v>
      </c>
      <c r="N50" s="9">
        <v>40140</v>
      </c>
      <c r="O50" s="13"/>
    </row>
    <row r="51" spans="2:15" ht="12.75">
      <c r="B51" s="12">
        <f t="shared" si="1"/>
        <v>42</v>
      </c>
      <c r="C51" s="34"/>
      <c r="D51" s="3"/>
      <c r="E51" s="3"/>
      <c r="F51" s="40"/>
      <c r="G51" s="4">
        <v>15</v>
      </c>
      <c r="H51" s="5">
        <v>35</v>
      </c>
      <c r="I51" s="7">
        <v>2800</v>
      </c>
      <c r="J51" s="7">
        <v>3964.8</v>
      </c>
      <c r="K51" s="11">
        <v>49.56</v>
      </c>
      <c r="L51" s="7">
        <v>59472</v>
      </c>
      <c r="M51" s="9">
        <v>38447</v>
      </c>
      <c r="N51" s="9">
        <v>39527</v>
      </c>
      <c r="O51" s="13"/>
    </row>
    <row r="52" spans="2:15" ht="12.75">
      <c r="B52" s="12">
        <f t="shared" si="1"/>
        <v>43</v>
      </c>
      <c r="C52" s="34"/>
      <c r="D52" s="3"/>
      <c r="E52" s="3"/>
      <c r="F52" s="40"/>
      <c r="G52" s="4">
        <v>25</v>
      </c>
      <c r="H52" s="5">
        <v>40</v>
      </c>
      <c r="I52" s="7">
        <v>3200</v>
      </c>
      <c r="J52" s="7">
        <v>4531.2</v>
      </c>
      <c r="K52" s="11">
        <v>56.64</v>
      </c>
      <c r="L52" s="7">
        <v>113280</v>
      </c>
      <c r="M52" s="9">
        <v>39081</v>
      </c>
      <c r="N52" s="9">
        <v>40161</v>
      </c>
      <c r="O52" s="13"/>
    </row>
    <row r="53" spans="2:15" ht="12.75">
      <c r="B53" s="12">
        <f t="shared" si="1"/>
        <v>44</v>
      </c>
      <c r="C53" s="34"/>
      <c r="D53" s="3"/>
      <c r="E53" s="3"/>
      <c r="F53" s="40"/>
      <c r="G53" s="4">
        <v>50</v>
      </c>
      <c r="H53" s="5">
        <v>30</v>
      </c>
      <c r="I53" s="7">
        <v>2400</v>
      </c>
      <c r="J53" s="7">
        <v>3398.4</v>
      </c>
      <c r="K53" s="11">
        <v>42.48</v>
      </c>
      <c r="L53" s="7">
        <v>169920</v>
      </c>
      <c r="M53" s="9">
        <v>39352</v>
      </c>
      <c r="N53" s="9">
        <v>40432</v>
      </c>
      <c r="O53" s="13"/>
    </row>
    <row r="54" spans="2:15" ht="12.75">
      <c r="B54" s="12">
        <f t="shared" si="1"/>
        <v>45</v>
      </c>
      <c r="C54" s="34"/>
      <c r="D54" s="3"/>
      <c r="E54" s="3"/>
      <c r="F54" s="40"/>
      <c r="G54" s="4">
        <v>40</v>
      </c>
      <c r="H54" s="5">
        <v>45</v>
      </c>
      <c r="I54" s="7">
        <v>3600</v>
      </c>
      <c r="J54" s="7">
        <v>5097.6</v>
      </c>
      <c r="K54" s="11">
        <v>63.72</v>
      </c>
      <c r="L54" s="7">
        <v>203904</v>
      </c>
      <c r="M54" s="9">
        <v>38903</v>
      </c>
      <c r="N54" s="9">
        <v>39983</v>
      </c>
      <c r="O54" s="13"/>
    </row>
    <row r="55" spans="2:15" ht="12.75">
      <c r="B55" s="12">
        <f t="shared" si="1"/>
        <v>46</v>
      </c>
      <c r="C55" s="34"/>
      <c r="D55" s="3"/>
      <c r="E55" s="3"/>
      <c r="F55" s="40"/>
      <c r="G55" s="4">
        <v>35</v>
      </c>
      <c r="H55" s="5">
        <v>45</v>
      </c>
      <c r="I55" s="7">
        <v>3600</v>
      </c>
      <c r="J55" s="7">
        <v>5097.6</v>
      </c>
      <c r="K55" s="11">
        <v>63.72</v>
      </c>
      <c r="L55" s="7">
        <v>178416</v>
      </c>
      <c r="M55" s="9">
        <v>39425</v>
      </c>
      <c r="N55" s="9">
        <v>40505</v>
      </c>
      <c r="O55" s="13"/>
    </row>
    <row r="56" spans="2:15" ht="12.75">
      <c r="B56" s="12">
        <f t="shared" si="1"/>
        <v>47</v>
      </c>
      <c r="C56" s="34"/>
      <c r="D56" s="3"/>
      <c r="E56" s="3"/>
      <c r="F56" s="40"/>
      <c r="G56" s="4">
        <v>20</v>
      </c>
      <c r="H56" s="5">
        <v>40</v>
      </c>
      <c r="I56" s="7">
        <v>3200</v>
      </c>
      <c r="J56" s="7">
        <v>4531.2</v>
      </c>
      <c r="K56" s="11">
        <v>56.64</v>
      </c>
      <c r="L56" s="7">
        <v>90624</v>
      </c>
      <c r="M56" s="9">
        <v>39271</v>
      </c>
      <c r="N56" s="9">
        <v>40351</v>
      </c>
      <c r="O56" s="13"/>
    </row>
    <row r="57" spans="2:15" ht="12.75">
      <c r="B57" s="12">
        <f t="shared" si="1"/>
        <v>48</v>
      </c>
      <c r="C57" s="34"/>
      <c r="D57" s="3"/>
      <c r="E57" s="3"/>
      <c r="F57" s="40"/>
      <c r="G57" s="4">
        <v>15</v>
      </c>
      <c r="H57" s="5">
        <v>35</v>
      </c>
      <c r="I57" s="7">
        <v>2800</v>
      </c>
      <c r="J57" s="7">
        <v>3964.8</v>
      </c>
      <c r="K57" s="11">
        <v>49.56</v>
      </c>
      <c r="L57" s="7">
        <v>59472</v>
      </c>
      <c r="M57" s="9">
        <v>39062</v>
      </c>
      <c r="N57" s="9">
        <v>40142</v>
      </c>
      <c r="O57" s="13"/>
    </row>
    <row r="58" spans="2:15" ht="12.75">
      <c r="B58" s="12">
        <f t="shared" si="1"/>
        <v>49</v>
      </c>
      <c r="C58" s="34"/>
      <c r="D58" s="3"/>
      <c r="E58" s="3"/>
      <c r="F58" s="40"/>
      <c r="G58" s="4">
        <v>15</v>
      </c>
      <c r="H58" s="5">
        <v>30</v>
      </c>
      <c r="I58" s="7">
        <v>2400</v>
      </c>
      <c r="J58" s="7">
        <v>3398.4</v>
      </c>
      <c r="K58" s="11">
        <v>42.48</v>
      </c>
      <c r="L58" s="7">
        <v>50976</v>
      </c>
      <c r="M58" s="9">
        <v>38330</v>
      </c>
      <c r="N58" s="9">
        <v>39410</v>
      </c>
      <c r="O58" s="13"/>
    </row>
    <row r="59" spans="2:15" ht="12.75">
      <c r="B59" s="12">
        <f t="shared" si="1"/>
        <v>50</v>
      </c>
      <c r="C59" s="34"/>
      <c r="D59" s="3"/>
      <c r="E59" s="3"/>
      <c r="F59" s="40"/>
      <c r="G59" s="4">
        <v>55</v>
      </c>
      <c r="H59" s="5">
        <v>35</v>
      </c>
      <c r="I59" s="7">
        <v>2800</v>
      </c>
      <c r="J59" s="7">
        <v>3964.8</v>
      </c>
      <c r="K59" s="11">
        <v>49.56</v>
      </c>
      <c r="L59" s="7">
        <v>218064</v>
      </c>
      <c r="M59" s="9">
        <v>39278</v>
      </c>
      <c r="N59" s="9">
        <v>40358</v>
      </c>
      <c r="O59" s="13"/>
    </row>
    <row r="60" spans="2:15" ht="12.75">
      <c r="B60" s="12">
        <f t="shared" si="1"/>
        <v>51</v>
      </c>
      <c r="C60" s="34"/>
      <c r="D60" s="3"/>
      <c r="E60" s="3"/>
      <c r="F60" s="40"/>
      <c r="G60" s="4">
        <v>55</v>
      </c>
      <c r="H60" s="5">
        <v>35</v>
      </c>
      <c r="I60" s="7">
        <v>2800</v>
      </c>
      <c r="J60" s="7">
        <v>3964.8</v>
      </c>
      <c r="K60" s="11">
        <v>49.56</v>
      </c>
      <c r="L60" s="7">
        <v>218064</v>
      </c>
      <c r="M60" s="9">
        <v>39049</v>
      </c>
      <c r="N60" s="9">
        <v>40129</v>
      </c>
      <c r="O60" s="13"/>
    </row>
    <row r="61" spans="2:15" ht="12.75">
      <c r="B61" s="12">
        <f t="shared" si="1"/>
        <v>52</v>
      </c>
      <c r="C61" s="34"/>
      <c r="D61" s="3"/>
      <c r="E61" s="3"/>
      <c r="F61" s="40"/>
      <c r="G61" s="4">
        <v>15</v>
      </c>
      <c r="H61" s="5">
        <v>30</v>
      </c>
      <c r="I61" s="7">
        <v>2400</v>
      </c>
      <c r="J61" s="7">
        <v>3398.4</v>
      </c>
      <c r="K61" s="11">
        <v>42.48</v>
      </c>
      <c r="L61" s="7">
        <v>50976</v>
      </c>
      <c r="M61" s="9">
        <v>38842</v>
      </c>
      <c r="N61" s="9">
        <v>39922</v>
      </c>
      <c r="O61" s="13"/>
    </row>
    <row r="62" spans="2:15" ht="12.75">
      <c r="B62" s="12">
        <f t="shared" si="1"/>
        <v>53</v>
      </c>
      <c r="C62" s="34"/>
      <c r="D62" s="3"/>
      <c r="E62" s="3"/>
      <c r="F62" s="40"/>
      <c r="G62" s="4">
        <v>35</v>
      </c>
      <c r="H62" s="5">
        <v>30</v>
      </c>
      <c r="I62" s="7">
        <v>2400</v>
      </c>
      <c r="J62" s="7">
        <v>3398.4</v>
      </c>
      <c r="K62" s="11">
        <v>42.48</v>
      </c>
      <c r="L62" s="7">
        <v>118944</v>
      </c>
      <c r="M62" s="9">
        <v>38784</v>
      </c>
      <c r="N62" s="9">
        <v>39864</v>
      </c>
      <c r="O62" s="13"/>
    </row>
    <row r="63" spans="2:15" ht="12.75">
      <c r="B63" s="12">
        <f t="shared" si="1"/>
        <v>54</v>
      </c>
      <c r="C63" s="34"/>
      <c r="D63" s="3"/>
      <c r="E63" s="3"/>
      <c r="F63" s="40"/>
      <c r="G63" s="4">
        <v>25</v>
      </c>
      <c r="H63" s="5">
        <v>35</v>
      </c>
      <c r="I63" s="7">
        <v>2800</v>
      </c>
      <c r="J63" s="7">
        <v>3964.8</v>
      </c>
      <c r="K63" s="11">
        <v>49.56</v>
      </c>
      <c r="L63" s="7">
        <v>99120</v>
      </c>
      <c r="M63" s="9">
        <v>38931</v>
      </c>
      <c r="N63" s="9">
        <v>40011</v>
      </c>
      <c r="O63" s="13"/>
    </row>
    <row r="64" spans="2:15" ht="12.75">
      <c r="B64" s="12">
        <f t="shared" si="1"/>
        <v>55</v>
      </c>
      <c r="C64" s="34"/>
      <c r="D64" s="3"/>
      <c r="E64" s="3"/>
      <c r="F64" s="40"/>
      <c r="G64" s="4">
        <v>15</v>
      </c>
      <c r="H64" s="5">
        <v>35</v>
      </c>
      <c r="I64" s="7">
        <v>2800</v>
      </c>
      <c r="J64" s="7">
        <v>3964.8</v>
      </c>
      <c r="K64" s="11">
        <v>49.56</v>
      </c>
      <c r="L64" s="7">
        <v>59472</v>
      </c>
      <c r="M64" s="9">
        <v>39046</v>
      </c>
      <c r="N64" s="9">
        <v>40126</v>
      </c>
      <c r="O64" s="13"/>
    </row>
    <row r="65" spans="2:15" ht="12.75">
      <c r="B65" s="12">
        <f t="shared" si="1"/>
        <v>56</v>
      </c>
      <c r="C65" s="34"/>
      <c r="D65" s="3"/>
      <c r="E65" s="3"/>
      <c r="F65" s="40"/>
      <c r="G65" s="4">
        <v>25</v>
      </c>
      <c r="H65" s="5">
        <v>35</v>
      </c>
      <c r="I65" s="7">
        <v>2800</v>
      </c>
      <c r="J65" s="7">
        <v>3964.8</v>
      </c>
      <c r="K65" s="11">
        <v>49.56</v>
      </c>
      <c r="L65" s="7">
        <v>99120</v>
      </c>
      <c r="M65" s="9">
        <v>39049</v>
      </c>
      <c r="N65" s="9">
        <v>40129</v>
      </c>
      <c r="O65" s="13"/>
    </row>
    <row r="66" spans="2:15" ht="12.75">
      <c r="B66" s="12">
        <f t="shared" si="1"/>
        <v>57</v>
      </c>
      <c r="C66" s="34"/>
      <c r="D66" s="3"/>
      <c r="E66" s="3"/>
      <c r="F66" s="40"/>
      <c r="G66" s="4">
        <v>10</v>
      </c>
      <c r="H66" s="5">
        <v>45</v>
      </c>
      <c r="I66" s="7">
        <v>3600</v>
      </c>
      <c r="J66" s="7">
        <v>5097.6</v>
      </c>
      <c r="K66" s="11">
        <v>63.72</v>
      </c>
      <c r="L66" s="7">
        <v>50976</v>
      </c>
      <c r="M66" s="9">
        <v>39370</v>
      </c>
      <c r="N66" s="9">
        <v>40450</v>
      </c>
      <c r="O66" s="13"/>
    </row>
    <row r="67" spans="2:15" ht="13.5" thickBot="1">
      <c r="B67" s="14">
        <f t="shared" si="1"/>
        <v>58</v>
      </c>
      <c r="C67" s="35"/>
      <c r="D67" s="15"/>
      <c r="E67" s="15"/>
      <c r="F67" s="41"/>
      <c r="G67" s="26">
        <v>40</v>
      </c>
      <c r="H67" s="27">
        <v>50</v>
      </c>
      <c r="I67" s="37">
        <v>4000</v>
      </c>
      <c r="J67" s="37">
        <v>5664</v>
      </c>
      <c r="K67" s="17">
        <v>70.8</v>
      </c>
      <c r="L67" s="37">
        <v>226560</v>
      </c>
      <c r="M67" s="18">
        <v>38968</v>
      </c>
      <c r="N67" s="18">
        <v>40048</v>
      </c>
      <c r="O67" s="19"/>
    </row>
    <row r="68" ht="13.5" thickTop="1"/>
  </sheetData>
  <conditionalFormatting sqref="O10:O67">
    <cfRule type="cellIs" priority="1" dxfId="0" operator="equal" stopIfTrue="1">
      <formula>"VAZI"</formula>
    </cfRule>
    <cfRule type="cellIs" priority="2" dxfId="1" operator="equal" stopIfTrue="1">
      <formula>"NE VAZI"</formula>
    </cfRule>
  </conditionalFormatting>
  <dataValidations count="1">
    <dataValidation type="list" allowBlank="1" showInputMessage="1" showErrorMessage="1" promptTitle="PARFEMI" prompt="Tip parfema " errorTitle="GRESKA " error="ISPRAVI GRESKU!" sqref="E10:E67">
      <formula1>$E$3:$E$4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Petar</cp:lastModifiedBy>
  <dcterms:created xsi:type="dcterms:W3CDTF">2008-01-23T12:43:33Z</dcterms:created>
  <dcterms:modified xsi:type="dcterms:W3CDTF">2008-01-29T15:03:44Z</dcterms:modified>
  <cp:category/>
  <cp:version/>
  <cp:contentType/>
  <cp:contentStatus/>
</cp:coreProperties>
</file>