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9320" windowHeight="12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<sst xmlns="http://schemas.openxmlformats.org/spreadsheetml/2006/main" count="30" uniqueCount="21">
  <si>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Laplace transform 3</t>
  </si>
  <si>
    <t>LT VB 1</t>
  </si>
  <si>
    <t>LT VB 2</t>
  </si>
  <si>
    <t>Excel Formula 2</t>
  </si>
  <si>
    <t>Excel Formula 1</t>
  </si>
  <si>
    <t>Excel Formula 3</t>
  </si>
  <si>
    <t>Excel Formula 2.1</t>
  </si>
  <si>
    <t>theta = 1.84</t>
  </si>
  <si>
    <t>g = 0.02</t>
  </si>
  <si>
    <t>Function Rf2(ByVal X, ByVal Y) As Double</t>
  </si>
  <si>
    <t>s = imsum(X, improduct("i", Y))</t>
  </si>
  <si>
    <t>Rfs = imreal(Fs)</t>
  </si>
  <si>
    <t>Rf = Rfs</t>
  </si>
  <si>
    <t>End Function</t>
  </si>
  <si>
    <t>Function Rf(ByVal X, ByVal Y) As Double</t>
  </si>
  <si>
    <t>Fs = imdiv(1, (imsum(s, -0.02)))</t>
  </si>
  <si>
    <t>Function Rf1(ByVal X, ByVal Y) As Double</t>
  </si>
  <si>
    <t>Fs = impower(imsum(1, s), -1 / theta)</t>
  </si>
  <si>
    <t>Rf1 = Rfs</t>
  </si>
  <si>
    <t>alfa = 1-(imsum(1, impower(e, -theta))</t>
  </si>
  <si>
    <t>Fs = improduct(imdiv(-1, thet&lt;), imln(imsum(1, -improduct(impower(e, -s), alfa))))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</si>
</sst>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Courier New"/>
      <family val="3"/>
    </font>
    <font>
      <b/>
      <sz val="10"/>
      <color indexed="12"/>
      <name val="Courier New"/>
      <family val="3"/>
    </font>
    <font>
      <sz val="10"/>
      <name val="Courier New"/>
      <family val="3"/>
    </font>
    <font>
      <b/>
      <u val="single"/>
      <sz val="10"/>
      <name val="Arial"/>
      <family val="2"/>
    </font>
    <font>
      <b/>
      <sz val="8"/>
      <color indexed="17"/>
      <name val="Courier"/>
      <family val="3"/>
    </font>
    <font>
      <sz val="10"/>
      <color indexed="10"/>
      <name val="Arial"/>
      <family val="2"/>
    </font>
    <font>
      <sz val="10"/>
      <color indexed="10"/>
      <name val="Courier New"/>
      <family val="3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left" indent="3"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2</xdr:row>
      <xdr:rowOff>161925</xdr:rowOff>
    </xdr:from>
    <xdr:to>
      <xdr:col>3</xdr:col>
      <xdr:colOff>990600</xdr:colOff>
      <xdr:row>22</xdr:row>
      <xdr:rowOff>142875</xdr:rowOff>
    </xdr:to>
    <xdr:pic>
      <xdr:nvPicPr>
        <xdr:cNvPr id="1" name="Picture 1" descr="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04825"/>
          <a:ext cx="35909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9</xdr:row>
      <xdr:rowOff>76200</xdr:rowOff>
    </xdr:from>
    <xdr:to>
      <xdr:col>1</xdr:col>
      <xdr:colOff>209550</xdr:colOff>
      <xdr:row>30</xdr:row>
      <xdr:rowOff>76200</xdr:rowOff>
    </xdr:to>
    <xdr:sp>
      <xdr:nvSpPr>
        <xdr:cNvPr id="2" name="Line 23"/>
        <xdr:cNvSpPr>
          <a:spLocks/>
        </xdr:cNvSpPr>
      </xdr:nvSpPr>
      <xdr:spPr>
        <a:xfrm flipV="1">
          <a:off x="876300" y="1638300"/>
          <a:ext cx="95250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19050</xdr:rowOff>
    </xdr:from>
    <xdr:to>
      <xdr:col>4</xdr:col>
      <xdr:colOff>323850</xdr:colOff>
      <xdr:row>30</xdr:row>
      <xdr:rowOff>57150</xdr:rowOff>
    </xdr:to>
    <xdr:sp>
      <xdr:nvSpPr>
        <xdr:cNvPr id="3" name="AutoShape 24"/>
        <xdr:cNvSpPr>
          <a:spLocks/>
        </xdr:cNvSpPr>
      </xdr:nvSpPr>
      <xdr:spPr>
        <a:xfrm rot="16200000">
          <a:off x="2133600" y="1581150"/>
          <a:ext cx="2438400" cy="3543300"/>
        </a:xfrm>
        <a:prstGeom prst="bentConnector3">
          <a:avLst>
            <a:gd name="adj" fmla="val 2418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9</xdr:row>
      <xdr:rowOff>47625</xdr:rowOff>
    </xdr:from>
    <xdr:to>
      <xdr:col>4</xdr:col>
      <xdr:colOff>323850</xdr:colOff>
      <xdr:row>9</xdr:row>
      <xdr:rowOff>47625</xdr:rowOff>
    </xdr:to>
    <xdr:sp>
      <xdr:nvSpPr>
        <xdr:cNvPr id="4" name="Line 25"/>
        <xdr:cNvSpPr>
          <a:spLocks/>
        </xdr:cNvSpPr>
      </xdr:nvSpPr>
      <xdr:spPr>
        <a:xfrm flipH="1">
          <a:off x="3962400" y="1609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12</xdr:row>
      <xdr:rowOff>123825</xdr:rowOff>
    </xdr:from>
    <xdr:to>
      <xdr:col>3</xdr:col>
      <xdr:colOff>571500</xdr:colOff>
      <xdr:row>29</xdr:row>
      <xdr:rowOff>95250</xdr:rowOff>
    </xdr:to>
    <xdr:sp>
      <xdr:nvSpPr>
        <xdr:cNvPr id="5" name="AutoShape 26"/>
        <xdr:cNvSpPr>
          <a:spLocks/>
        </xdr:cNvSpPr>
      </xdr:nvSpPr>
      <xdr:spPr>
        <a:xfrm rot="10800000">
          <a:off x="485775" y="2190750"/>
          <a:ext cx="3171825" cy="2800350"/>
        </a:xfrm>
        <a:prstGeom prst="bentConnector3">
          <a:avLst>
            <a:gd name="adj" fmla="val 10720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14</xdr:row>
      <xdr:rowOff>76200</xdr:rowOff>
    </xdr:from>
    <xdr:to>
      <xdr:col>5</xdr:col>
      <xdr:colOff>361950</xdr:colOff>
      <xdr:row>31</xdr:row>
      <xdr:rowOff>38100</xdr:rowOff>
    </xdr:to>
    <xdr:sp>
      <xdr:nvSpPr>
        <xdr:cNvPr id="6" name="Line 27"/>
        <xdr:cNvSpPr>
          <a:spLocks/>
        </xdr:cNvSpPr>
      </xdr:nvSpPr>
      <xdr:spPr>
        <a:xfrm flipH="1" flipV="1">
          <a:off x="4133850" y="2476500"/>
          <a:ext cx="163830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29</xdr:row>
      <xdr:rowOff>95250</xdr:rowOff>
    </xdr:from>
    <xdr:to>
      <xdr:col>3</xdr:col>
      <xdr:colOff>571500</xdr:colOff>
      <xdr:row>31</xdr:row>
      <xdr:rowOff>66675</xdr:rowOff>
    </xdr:to>
    <xdr:sp>
      <xdr:nvSpPr>
        <xdr:cNvPr id="7" name="Line 28"/>
        <xdr:cNvSpPr>
          <a:spLocks/>
        </xdr:cNvSpPr>
      </xdr:nvSpPr>
      <xdr:spPr>
        <a:xfrm flipH="1">
          <a:off x="3305175" y="4991100"/>
          <a:ext cx="352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29</xdr:row>
      <xdr:rowOff>95250</xdr:rowOff>
    </xdr:from>
    <xdr:to>
      <xdr:col>4</xdr:col>
      <xdr:colOff>276225</xdr:colOff>
      <xdr:row>30</xdr:row>
      <xdr:rowOff>95250</xdr:rowOff>
    </xdr:to>
    <xdr:sp>
      <xdr:nvSpPr>
        <xdr:cNvPr id="8" name="Line 30"/>
        <xdr:cNvSpPr>
          <a:spLocks/>
        </xdr:cNvSpPr>
      </xdr:nvSpPr>
      <xdr:spPr>
        <a:xfrm flipH="1" flipV="1">
          <a:off x="3609975" y="4991100"/>
          <a:ext cx="914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18</xdr:row>
      <xdr:rowOff>95250</xdr:rowOff>
    </xdr:from>
    <xdr:to>
      <xdr:col>6</xdr:col>
      <xdr:colOff>238125</xdr:colOff>
      <xdr:row>29</xdr:row>
      <xdr:rowOff>123825</xdr:rowOff>
    </xdr:to>
    <xdr:sp>
      <xdr:nvSpPr>
        <xdr:cNvPr id="9" name="AutoShape 31"/>
        <xdr:cNvSpPr>
          <a:spLocks/>
        </xdr:cNvSpPr>
      </xdr:nvSpPr>
      <xdr:spPr>
        <a:xfrm rot="10800000">
          <a:off x="333375" y="3181350"/>
          <a:ext cx="6477000" cy="1838325"/>
        </a:xfrm>
        <a:prstGeom prst="bentConnector3">
          <a:avLst>
            <a:gd name="adj" fmla="val 103379"/>
          </a:avLst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18</xdr:row>
      <xdr:rowOff>152400</xdr:rowOff>
    </xdr:from>
    <xdr:to>
      <xdr:col>7</xdr:col>
      <xdr:colOff>352425</xdr:colOff>
      <xdr:row>30</xdr:row>
      <xdr:rowOff>57150</xdr:rowOff>
    </xdr:to>
    <xdr:sp>
      <xdr:nvSpPr>
        <xdr:cNvPr id="10" name="Line 32"/>
        <xdr:cNvSpPr>
          <a:spLocks/>
        </xdr:cNvSpPr>
      </xdr:nvSpPr>
      <xdr:spPr>
        <a:xfrm flipH="1" flipV="1">
          <a:off x="3943350" y="3238500"/>
          <a:ext cx="4029075" cy="1885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N51"/>
  <sheetViews>
    <sheetView tabSelected="1" zoomScalePageLayoutView="0" workbookViewId="0" topLeftCell="A1">
      <selection activeCell="J26" sqref="J26:J34"/>
    </sheetView>
  </sheetViews>
  <sheetFormatPr defaultColWidth="11.421875" defaultRowHeight="12.75"/>
  <cols>
    <col min="1" max="1" width="11.421875" style="0" customWidth="1"/>
    <col min="2" max="6" width="17.421875" style="0" bestFit="1" customWidth="1"/>
    <col min="7" max="7" width="15.7109375" style="0" bestFit="1" customWidth="1"/>
    <col min="8" max="8" width="19.140625" style="0" bestFit="1" customWidth="1"/>
  </cols>
  <sheetData>
    <row r="1" ht="13.5" thickBot="1"/>
    <row r="2" spans="6:10" ht="13.5">
      <c r="F2" s="37">
        <v>1</v>
      </c>
      <c r="G2" s="21" t="s">
        <v>14</v>
      </c>
      <c r="H2" s="22"/>
      <c r="I2" s="23"/>
      <c r="J2" s="36"/>
    </row>
    <row r="3" spans="6:10" ht="13.5">
      <c r="F3" s="29"/>
      <c r="G3" s="24" t="s">
        <v>10</v>
      </c>
      <c r="H3" s="20"/>
      <c r="I3" s="25"/>
      <c r="J3" s="36"/>
    </row>
    <row r="4" spans="6:10" ht="13.5">
      <c r="F4" s="29"/>
      <c r="G4" s="30" t="s">
        <v>15</v>
      </c>
      <c r="H4" s="20"/>
      <c r="I4" s="25"/>
      <c r="J4" s="36"/>
    </row>
    <row r="5" spans="6:10" ht="13.5">
      <c r="F5" s="29"/>
      <c r="G5" s="24" t="s">
        <v>11</v>
      </c>
      <c r="H5" s="20"/>
      <c r="I5" s="25"/>
      <c r="J5" s="36"/>
    </row>
    <row r="6" spans="5:10" ht="13.5">
      <c r="E6" t="s">
        <v>8</v>
      </c>
      <c r="F6" s="29"/>
      <c r="G6" s="24" t="s">
        <v>12</v>
      </c>
      <c r="H6" s="20"/>
      <c r="I6" s="25"/>
      <c r="J6" s="36"/>
    </row>
    <row r="7" spans="5:10" ht="14.25" thickBot="1">
      <c r="E7" t="s">
        <v>7</v>
      </c>
      <c r="F7" s="29"/>
      <c r="G7" s="26" t="s">
        <v>13</v>
      </c>
      <c r="H7" s="27"/>
      <c r="I7" s="28"/>
      <c r="J7" s="36"/>
    </row>
    <row r="8" spans="6:10" ht="14.25" thickBot="1">
      <c r="F8" s="29"/>
      <c r="J8" s="36"/>
    </row>
    <row r="9" spans="6:10" ht="13.5">
      <c r="F9" s="37">
        <v>2</v>
      </c>
      <c r="G9" s="21" t="s">
        <v>16</v>
      </c>
      <c r="H9" s="22"/>
      <c r="I9" s="23"/>
      <c r="J9" s="36"/>
    </row>
    <row r="10" spans="6:10" ht="13.5">
      <c r="F10" s="29"/>
      <c r="G10" s="24" t="s">
        <v>10</v>
      </c>
      <c r="H10" s="20"/>
      <c r="I10" s="25"/>
      <c r="J10" s="36"/>
    </row>
    <row r="11" spans="6:9" ht="12.75">
      <c r="F11" s="29"/>
      <c r="G11" s="24" t="s">
        <v>7</v>
      </c>
      <c r="H11" s="20"/>
      <c r="I11" s="25"/>
    </row>
    <row r="12" spans="6:10" ht="13.5">
      <c r="F12" s="29"/>
      <c r="G12" s="30" t="s">
        <v>17</v>
      </c>
      <c r="H12" s="32"/>
      <c r="I12" s="25"/>
      <c r="J12" s="36"/>
    </row>
    <row r="13" spans="6:9" ht="12.75">
      <c r="F13" s="29"/>
      <c r="G13" s="24" t="s">
        <v>11</v>
      </c>
      <c r="H13" s="20"/>
      <c r="I13" s="25"/>
    </row>
    <row r="14" spans="6:10" ht="13.5">
      <c r="F14" s="29"/>
      <c r="G14" s="24" t="s">
        <v>18</v>
      </c>
      <c r="H14" s="20"/>
      <c r="I14" s="25"/>
      <c r="J14" s="36"/>
    </row>
    <row r="15" spans="6:14" ht="13.5" thickBot="1">
      <c r="F15" s="29"/>
      <c r="G15" s="31" t="s">
        <v>13</v>
      </c>
      <c r="H15" s="27"/>
      <c r="I15" s="28"/>
      <c r="M15" s="29"/>
      <c r="N15" s="29"/>
    </row>
    <row r="16" spans="6:14" ht="14.25" thickBot="1">
      <c r="F16" s="29"/>
      <c r="H16" s="29"/>
      <c r="J16" s="36"/>
      <c r="M16" s="29"/>
      <c r="N16" s="29"/>
    </row>
    <row r="17" spans="6:12" ht="13.5">
      <c r="F17" s="37">
        <v>3</v>
      </c>
      <c r="G17" s="39" t="s">
        <v>9</v>
      </c>
      <c r="H17" s="40"/>
      <c r="I17" s="40"/>
      <c r="J17" s="41"/>
      <c r="K17" s="40"/>
      <c r="L17" s="42"/>
    </row>
    <row r="18" spans="7:12" ht="12.75">
      <c r="G18" s="43" t="s">
        <v>10</v>
      </c>
      <c r="H18" s="44"/>
      <c r="I18" s="44"/>
      <c r="J18" s="44"/>
      <c r="K18" s="44"/>
      <c r="L18" s="45"/>
    </row>
    <row r="19" spans="7:12" ht="12.75">
      <c r="G19" s="43" t="s">
        <v>7</v>
      </c>
      <c r="H19" s="44"/>
      <c r="I19" s="44"/>
      <c r="J19" s="44"/>
      <c r="K19" s="44"/>
      <c r="L19" s="45"/>
    </row>
    <row r="20" spans="7:12" ht="12.75">
      <c r="G20" s="43" t="s">
        <v>19</v>
      </c>
      <c r="H20" s="44"/>
      <c r="I20" s="44"/>
      <c r="J20" s="44"/>
      <c r="K20" s="44"/>
      <c r="L20" s="45"/>
    </row>
    <row r="21" spans="7:12" ht="12.75">
      <c r="G21" s="46" t="s">
        <v>20</v>
      </c>
      <c r="H21" s="44"/>
      <c r="I21" s="44"/>
      <c r="J21" s="44"/>
      <c r="K21" s="44"/>
      <c r="L21" s="45"/>
    </row>
    <row r="22" spans="7:12" ht="12.75">
      <c r="G22" s="43" t="s">
        <v>11</v>
      </c>
      <c r="H22" s="44"/>
      <c r="I22" s="44"/>
      <c r="J22" s="44"/>
      <c r="K22" s="44"/>
      <c r="L22" s="45"/>
    </row>
    <row r="23" spans="7:12" ht="12.75">
      <c r="G23" s="43" t="s">
        <v>12</v>
      </c>
      <c r="H23" s="44"/>
      <c r="I23" s="44"/>
      <c r="J23" s="44"/>
      <c r="K23" s="44"/>
      <c r="L23" s="45"/>
    </row>
    <row r="24" spans="7:12" ht="13.5" thickBot="1">
      <c r="G24" s="47" t="s">
        <v>13</v>
      </c>
      <c r="H24" s="48"/>
      <c r="I24" s="48"/>
      <c r="J24" s="48"/>
      <c r="K24" s="48"/>
      <c r="L24" s="49"/>
    </row>
    <row r="26" ht="12.75">
      <c r="J26" s="38"/>
    </row>
    <row r="27" ht="12.75">
      <c r="J27" s="38"/>
    </row>
    <row r="28" ht="13.5" thickBot="1">
      <c r="J28" s="38"/>
    </row>
    <row r="29" spans="2:10" ht="13.5" thickBot="1">
      <c r="B29" s="10" t="s">
        <v>4</v>
      </c>
      <c r="C29" s="11" t="s">
        <v>1</v>
      </c>
      <c r="D29" s="12" t="s">
        <v>3</v>
      </c>
      <c r="E29" s="12" t="s">
        <v>6</v>
      </c>
      <c r="F29" s="11" t="s">
        <v>2</v>
      </c>
      <c r="G29" s="12" t="s">
        <v>5</v>
      </c>
      <c r="H29" s="11" t="s">
        <v>0</v>
      </c>
      <c r="J29" s="38"/>
    </row>
    <row r="30" spans="3:10" ht="13.5" thickBot="1">
      <c r="C30" s="6"/>
      <c r="F30" s="6"/>
      <c r="J30" s="38"/>
    </row>
    <row r="31" spans="1:14" ht="13.5">
      <c r="A31" s="19">
        <v>1</v>
      </c>
      <c r="B31" s="2">
        <f>EXP(A31*0.02)</f>
        <v>1.0202013400267558</v>
      </c>
      <c r="C31" s="4" t="e">
        <f>InverseLaplace(A31)</f>
        <v>#NAME?</v>
      </c>
      <c r="D31" s="3">
        <f>1/(EXP(GAMMALN(1/1.84)))*EXP(-A31)*A31^((1-1.84)/1.84)</f>
        <v>0.22504784319650228</v>
      </c>
      <c r="E31" s="16">
        <f>GAMMADIST(A31,1/1.84,1,0)</f>
        <v>0.22504784319650228</v>
      </c>
      <c r="F31" s="4" t="e">
        <f>InverseLaplace1(A31)</f>
        <v>#NAME?</v>
      </c>
      <c r="G31" s="13">
        <f>((-1)/(LN(1-(1-EXP(-1.84)))))*(((1-EXP(-1.84))^(A31))/(A31))</f>
        <v>0.4571644423331952</v>
      </c>
      <c r="H31" s="4" t="e">
        <f>inverselaplace2(A31)</f>
        <v>#NAME?</v>
      </c>
      <c r="J31" s="38"/>
      <c r="N31" s="34"/>
    </row>
    <row r="32" spans="1:14" ht="13.5">
      <c r="A32" s="19">
        <v>2</v>
      </c>
      <c r="B32" s="5">
        <f aca="true" t="shared" si="0" ref="B32:B45">EXP(A32*0.02)</f>
        <v>1.0408107741923882</v>
      </c>
      <c r="C32" s="6" t="e">
        <f aca="true" t="shared" si="1" ref="C32:C45">InverseLaplace(A32)</f>
        <v>#NAME?</v>
      </c>
      <c r="D32" s="1">
        <f>1/(EXP(GAMMALN(1/1.84)))*EXP(-A32)*A32^((1-1.84)/1.84)</f>
        <v>0.060332821533213045</v>
      </c>
      <c r="E32" s="17">
        <f aca="true" t="shared" si="2" ref="E32:E45">GAMMADIST(A32,1/1.84,1,0)</f>
        <v>0.06033282153321304</v>
      </c>
      <c r="F32" s="1" t="e">
        <f>InverseLaplace1(A32)</f>
        <v>#NAME?</v>
      </c>
      <c r="G32" s="14">
        <f>((-1)/(LN(1-(1-EXP(-1.84)))))*(((1-EXP(-1.84))^(A32))/(A32))</f>
        <v>0.19227938114711568</v>
      </c>
      <c r="H32" s="6"/>
      <c r="J32" s="38"/>
      <c r="N32" s="34"/>
    </row>
    <row r="33" spans="1:10" ht="12.75">
      <c r="A33" s="19">
        <v>3</v>
      </c>
      <c r="B33" s="5">
        <f t="shared" si="0"/>
        <v>1.0618365465453596</v>
      </c>
      <c r="C33" s="6" t="e">
        <f t="shared" si="1"/>
        <v>#NAME?</v>
      </c>
      <c r="D33" s="1">
        <f aca="true" t="shared" si="3" ref="D33:D45">1/(EXP(GAMMALN(1/1.84)))*EXP(-A33)*A33^((1-1.84)/1.84)</f>
        <v>0.018444618050943253</v>
      </c>
      <c r="E33" s="17">
        <f t="shared" si="2"/>
        <v>0.018444618050943253</v>
      </c>
      <c r="F33" s="6" t="e">
        <f aca="true" t="shared" si="4" ref="F33:F45">InverseLaplace1(A33)</f>
        <v>#NAME?</v>
      </c>
      <c r="G33" s="14">
        <f aca="true" t="shared" si="5" ref="G33:G45">((-1)/(LN(1-(1-EXP(-1.84)))))*(((1-EXP(-1.84))^(A33))/(A33))</f>
        <v>0.10782804315993282</v>
      </c>
      <c r="H33" s="6"/>
      <c r="J33" s="38"/>
    </row>
    <row r="34" spans="1:10" ht="12.75">
      <c r="A34" s="19">
        <v>4</v>
      </c>
      <c r="B34" s="5">
        <f t="shared" si="0"/>
        <v>1.0832870676749586</v>
      </c>
      <c r="C34" s="6" t="e">
        <f t="shared" si="1"/>
        <v>#NAME?</v>
      </c>
      <c r="D34" s="1">
        <f t="shared" si="3"/>
        <v>0.0059502872954666185</v>
      </c>
      <c r="E34" s="17">
        <f t="shared" si="2"/>
        <v>0.0059502872954666185</v>
      </c>
      <c r="F34" s="6" t="e">
        <f>InverseLaplace1(A34)</f>
        <v>#NAME?</v>
      </c>
      <c r="G34" s="14">
        <f t="shared" si="5"/>
        <v>0.06802730316234475</v>
      </c>
      <c r="H34" s="6"/>
      <c r="J34" s="1"/>
    </row>
    <row r="35" spans="1:10" ht="13.5">
      <c r="A35" s="19">
        <v>5</v>
      </c>
      <c r="B35" s="5">
        <f t="shared" si="0"/>
        <v>1.1051709180756477</v>
      </c>
      <c r="C35" s="6" t="e">
        <f>InverseLaplace(A35)</f>
        <v>#NAME?</v>
      </c>
      <c r="D35" s="1">
        <f t="shared" si="3"/>
        <v>0.001976978405414248</v>
      </c>
      <c r="E35" s="17">
        <f t="shared" si="2"/>
        <v>0.0019769784054142476</v>
      </c>
      <c r="F35" s="6" t="e">
        <f t="shared" si="4"/>
        <v>#NAME?</v>
      </c>
      <c r="G35" s="14">
        <f t="shared" si="5"/>
        <v>0.045778705575284774</v>
      </c>
      <c r="H35" s="6"/>
      <c r="J35" s="35"/>
    </row>
    <row r="36" spans="1:10" ht="12.75">
      <c r="A36" s="19">
        <v>6</v>
      </c>
      <c r="B36" s="5">
        <f t="shared" si="0"/>
        <v>1.1274968515793757</v>
      </c>
      <c r="C36" s="6" t="e">
        <f t="shared" si="1"/>
        <v>#NAME?</v>
      </c>
      <c r="D36" s="1">
        <f t="shared" si="3"/>
        <v>0.0006692054720061606</v>
      </c>
      <c r="E36" s="17">
        <f t="shared" si="2"/>
        <v>0.0006692054720061606</v>
      </c>
      <c r="F36" s="6" t="e">
        <f>InverseLaplace1(A36)</f>
        <v>#NAME?</v>
      </c>
      <c r="G36" s="14">
        <f t="shared" si="5"/>
        <v>0.032090207821092925</v>
      </c>
      <c r="H36" s="6"/>
      <c r="J36" s="1"/>
    </row>
    <row r="37" spans="1:10" ht="13.5">
      <c r="A37" s="19">
        <v>7</v>
      </c>
      <c r="B37" s="5">
        <f t="shared" si="0"/>
        <v>1.1502737988572274</v>
      </c>
      <c r="C37" s="6" t="e">
        <f t="shared" si="1"/>
        <v>#NAME?</v>
      </c>
      <c r="D37" s="1">
        <f t="shared" si="3"/>
        <v>0.0002294575418545935</v>
      </c>
      <c r="E37" s="17">
        <f t="shared" si="2"/>
        <v>0.0002294575418545935</v>
      </c>
      <c r="F37" s="6" t="e">
        <f t="shared" si="4"/>
        <v>#NAME?</v>
      </c>
      <c r="G37" s="14">
        <f>((-1)/(LN(1-(1-EXP(-1.84)))))*(((1-EXP(-1.84))^(A37))/(A37))</f>
        <v>0.023137477381466383</v>
      </c>
      <c r="H37" s="6"/>
      <c r="J37" s="33"/>
    </row>
    <row r="38" spans="1:10" ht="12.75">
      <c r="A38" s="19">
        <v>8</v>
      </c>
      <c r="B38" s="5">
        <f t="shared" si="0"/>
        <v>1.1735108709918103</v>
      </c>
      <c r="C38" s="6" t="e">
        <f t="shared" si="1"/>
        <v>#NAME?</v>
      </c>
      <c r="D38" s="1">
        <f t="shared" si="3"/>
        <v>7.942061950070762E-05</v>
      </c>
      <c r="E38" s="17">
        <f t="shared" si="2"/>
        <v>7.942061950070762E-05</v>
      </c>
      <c r="F38" s="6" t="e">
        <f t="shared" si="4"/>
        <v>#NAME?</v>
      </c>
      <c r="G38" s="14">
        <f t="shared" si="5"/>
        <v>0.017029987429992944</v>
      </c>
      <c r="H38" s="6"/>
      <c r="J38" s="1"/>
    </row>
    <row r="39" spans="1:10" ht="13.5">
      <c r="A39" s="19">
        <v>9</v>
      </c>
      <c r="B39" s="5">
        <f t="shared" si="0"/>
        <v>1.1972173631218102</v>
      </c>
      <c r="C39" s="6" t="e">
        <f>InverseLaplace(A39)</f>
        <v>#NAME?</v>
      </c>
      <c r="D39" s="1">
        <f t="shared" si="3"/>
        <v>2.768767891444857E-05</v>
      </c>
      <c r="E39" s="17">
        <f t="shared" si="2"/>
        <v>2.7687678914448576E-05</v>
      </c>
      <c r="F39" s="6" t="e">
        <f t="shared" si="4"/>
        <v>#NAME?</v>
      </c>
      <c r="G39" s="14">
        <f t="shared" si="5"/>
        <v>0.012733625475314002</v>
      </c>
      <c r="H39" s="6"/>
      <c r="J39" s="35"/>
    </row>
    <row r="40" spans="1:10" ht="12.75">
      <c r="A40" s="19">
        <v>10</v>
      </c>
      <c r="B40" s="5">
        <f t="shared" si="0"/>
        <v>1.2214027581601699</v>
      </c>
      <c r="C40" s="6" t="e">
        <f t="shared" si="1"/>
        <v>#NAME?</v>
      </c>
      <c r="D40" s="1">
        <f t="shared" si="3"/>
        <v>9.707396724771068E-06</v>
      </c>
      <c r="E40" s="17">
        <f t="shared" si="2"/>
        <v>9.70739672477107E-06</v>
      </c>
      <c r="F40" s="6" t="e">
        <f t="shared" si="4"/>
        <v>#NAME?</v>
      </c>
      <c r="G40" s="14">
        <f t="shared" si="5"/>
        <v>0.009640173467083606</v>
      </c>
      <c r="H40" s="6"/>
      <c r="J40" s="1"/>
    </row>
    <row r="41" spans="1:10" ht="13.5">
      <c r="A41" s="19">
        <v>11</v>
      </c>
      <c r="B41" s="5">
        <f t="shared" si="0"/>
        <v>1.2460767305873808</v>
      </c>
      <c r="C41" s="6" t="e">
        <f t="shared" si="1"/>
        <v>#NAME?</v>
      </c>
      <c r="D41" s="1">
        <f t="shared" si="3"/>
        <v>3.4190986880003336E-06</v>
      </c>
      <c r="E41" s="17">
        <f t="shared" si="2"/>
        <v>3.4190986880003332E-06</v>
      </c>
      <c r="F41" s="6" t="e">
        <f t="shared" si="4"/>
        <v>#NAME?</v>
      </c>
      <c r="G41" s="14">
        <f t="shared" si="5"/>
        <v>0.007371950845288327</v>
      </c>
      <c r="H41" s="6"/>
      <c r="J41" s="33"/>
    </row>
    <row r="42" spans="1:10" ht="12.75">
      <c r="A42" s="19">
        <v>12</v>
      </c>
      <c r="B42" s="5">
        <f t="shared" si="0"/>
        <v>1.2712491503214047</v>
      </c>
      <c r="C42" s="6" t="e">
        <f t="shared" si="1"/>
        <v>#NAME?</v>
      </c>
      <c r="D42" s="1">
        <f t="shared" si="3"/>
        <v>1.2088317407210225E-06</v>
      </c>
      <c r="E42" s="17">
        <f t="shared" si="2"/>
        <v>1.2088317407210225E-06</v>
      </c>
      <c r="F42" s="6" t="e">
        <f t="shared" si="4"/>
        <v>#NAME?</v>
      </c>
      <c r="G42" s="14">
        <f t="shared" si="5"/>
        <v>0.005684393537765156</v>
      </c>
      <c r="H42" s="6"/>
      <c r="J42" s="1"/>
    </row>
    <row r="43" spans="1:10" ht="13.5">
      <c r="A43" s="19">
        <v>13</v>
      </c>
      <c r="B43" s="5">
        <f t="shared" si="0"/>
        <v>1.2969300866657718</v>
      </c>
      <c r="C43" s="6" t="e">
        <f t="shared" si="1"/>
        <v>#NAME?</v>
      </c>
      <c r="D43" s="1">
        <f t="shared" si="3"/>
        <v>4.287476136114485E-07</v>
      </c>
      <c r="E43" s="17">
        <f t="shared" si="2"/>
        <v>4.287476136114484E-07</v>
      </c>
      <c r="F43" s="6" t="e">
        <f t="shared" si="4"/>
        <v>#NAME?</v>
      </c>
      <c r="G43" s="14">
        <f t="shared" si="5"/>
        <v>0.004413796418878597</v>
      </c>
      <c r="H43" s="6"/>
      <c r="J43" s="35"/>
    </row>
    <row r="44" spans="1:10" ht="12.75">
      <c r="A44" s="19">
        <v>14</v>
      </c>
      <c r="B44" s="5">
        <f t="shared" si="0"/>
        <v>1.3231298123374369</v>
      </c>
      <c r="C44" s="6" t="e">
        <f t="shared" si="1"/>
        <v>#NAME?</v>
      </c>
      <c r="D44" s="1">
        <f t="shared" si="3"/>
        <v>1.5248047151568532E-07</v>
      </c>
      <c r="E44" s="17">
        <f t="shared" si="2"/>
        <v>1.5248047151568532E-07</v>
      </c>
      <c r="F44" s="6" t="e">
        <f t="shared" si="4"/>
        <v>#NAME?</v>
      </c>
      <c r="G44" s="14">
        <f t="shared" si="5"/>
        <v>0.003447608015681472</v>
      </c>
      <c r="H44" s="6"/>
      <c r="J44" s="1"/>
    </row>
    <row r="45" spans="1:10" ht="14.25" thickBot="1">
      <c r="A45" s="19">
        <v>15</v>
      </c>
      <c r="B45" s="7">
        <f t="shared" si="0"/>
        <v>1.3498588075760032</v>
      </c>
      <c r="C45" s="9" t="e">
        <f t="shared" si="1"/>
        <v>#NAME?</v>
      </c>
      <c r="D45" s="8">
        <f t="shared" si="3"/>
        <v>5.435517289689887E-08</v>
      </c>
      <c r="E45" s="18">
        <f t="shared" si="2"/>
        <v>5.4355172896898877E-08</v>
      </c>
      <c r="F45" s="9" t="e">
        <f t="shared" si="4"/>
        <v>#NAME?</v>
      </c>
      <c r="G45" s="15">
        <f t="shared" si="5"/>
        <v>0.0027067299321116623</v>
      </c>
      <c r="H45" s="9"/>
      <c r="J45" s="33"/>
    </row>
    <row r="46" ht="12.75">
      <c r="J46" s="1"/>
    </row>
    <row r="47" ht="13.5">
      <c r="J47" s="35"/>
    </row>
    <row r="48" ht="12.75">
      <c r="J48" s="1"/>
    </row>
    <row r="49" ht="13.5">
      <c r="J49" s="33"/>
    </row>
    <row r="50" ht="12.75">
      <c r="J50" s="1"/>
    </row>
    <row r="51" ht="13.5">
      <c r="J51" s="34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Miki</cp:lastModifiedBy>
  <dcterms:created xsi:type="dcterms:W3CDTF">2007-10-24T09:36:55Z</dcterms:created>
  <dcterms:modified xsi:type="dcterms:W3CDTF">2007-10-27T20:32:44Z</dcterms:modified>
  <cp:category/>
  <cp:version/>
  <cp:contentType/>
  <cp:contentStatus/>
</cp:coreProperties>
</file>