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76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Dolazak">'List1'!$C$3</definedName>
    <definedName name="DolazakII">'List1'!$C$5</definedName>
    <definedName name="God">'[1]Prisustvo ZA LISTATI'!$B$4</definedName>
    <definedName name="Mdana">'List2'!$B$6</definedName>
    <definedName name="Mjes">'[1]Prisustvo ZA LISTATI'!$B$5</definedName>
    <definedName name="Odlazak">'List1'!$C$4</definedName>
    <definedName name="OdlazakII">'List1'!$C$6</definedName>
  </definedNames>
  <calcPr fullCalcOnLoad="1"/>
</workbook>
</file>

<file path=xl/comments2.xml><?xml version="1.0" encoding="utf-8"?>
<comments xmlns="http://schemas.openxmlformats.org/spreadsheetml/2006/main">
  <authors>
    <author>Mama i Tata</author>
  </authors>
  <commentList>
    <comment ref="C1" authorId="0">
      <text>
        <r>
          <rPr>
            <b/>
            <sz val="8"/>
            <color indexed="9"/>
            <rFont val="Tahoma"/>
            <family val="2"/>
          </rPr>
          <t>NE DIRATI
Ovaj red je kalendar i on se sam izračunava kada se u ćelije B9 upiše mjesec</t>
        </r>
      </text>
    </comment>
    <comment ref="AE1" authorId="0">
      <text>
        <r>
          <rPr>
            <b/>
            <sz val="8"/>
            <color indexed="9"/>
            <rFont val="Tahoma"/>
            <family val="2"/>
          </rPr>
          <t>NE DIRATI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AF1" authorId="0">
      <text>
        <r>
          <rPr>
            <b/>
            <sz val="8"/>
            <color indexed="9"/>
            <rFont val="Tahoma"/>
            <family val="2"/>
          </rPr>
          <t>NE DIRATI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AG1" authorId="0">
      <text>
        <r>
          <rPr>
            <b/>
            <sz val="8"/>
            <color indexed="9"/>
            <rFont val="Tahoma"/>
            <family val="2"/>
          </rPr>
          <t xml:space="preserve">NE DIRATI
</t>
        </r>
      </text>
    </comment>
  </commentList>
</comments>
</file>

<file path=xl/sharedStrings.xml><?xml version="1.0" encoding="utf-8"?>
<sst xmlns="http://schemas.openxmlformats.org/spreadsheetml/2006/main" count="42" uniqueCount="11">
  <si>
    <t>Prezime i ime</t>
  </si>
  <si>
    <t>Marko</t>
  </si>
  <si>
    <t>Pero</t>
  </si>
  <si>
    <t>Mirko</t>
  </si>
  <si>
    <t>Slavko</t>
  </si>
  <si>
    <t>Dunja</t>
  </si>
  <si>
    <t>petak</t>
  </si>
  <si>
    <t>subota</t>
  </si>
  <si>
    <t>nedjelja</t>
  </si>
  <si>
    <t>ponedjeljak</t>
  </si>
  <si>
    <t>Šifra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</si>
</sst>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h:mm;@"/>
    <numFmt numFmtId="166" formatCode="d"/>
  </numFmts>
  <fonts count="1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0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 applyProtection="1">
      <alignment/>
      <protection/>
    </xf>
    <xf numFmtId="165" fontId="2" fillId="0" borderId="1" xfId="16" applyNumberFormat="1" applyFont="1" applyBorder="1" applyProtection="1">
      <alignment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20" fontId="2" fillId="0" borderId="1" xfId="0" applyNumberFormat="1" applyFont="1" applyBorder="1" applyAlignment="1">
      <alignment/>
    </xf>
    <xf numFmtId="20" fontId="3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1" xfId="15" applyFont="1" applyBorder="1" applyAlignment="1">
      <alignment horizontal="center" vertical="center" wrapText="1"/>
      <protection/>
    </xf>
    <xf numFmtId="166" fontId="6" fillId="0" borderId="1" xfId="15" applyNumberFormat="1" applyFont="1" applyBorder="1" applyAlignment="1">
      <alignment horizontal="center" vertical="center"/>
      <protection/>
    </xf>
    <xf numFmtId="166" fontId="6" fillId="0" borderId="1" xfId="15" applyNumberFormat="1" applyFont="1" applyFill="1" applyBorder="1" applyAlignment="1">
      <alignment horizontal="center" vertical="center"/>
      <protection/>
    </xf>
    <xf numFmtId="166" fontId="6" fillId="0" borderId="2" xfId="15" applyNumberFormat="1" applyFont="1" applyFill="1" applyBorder="1" applyAlignment="1">
      <alignment horizontal="center" vertical="center"/>
      <protection/>
    </xf>
    <xf numFmtId="0" fontId="7" fillId="0" borderId="1" xfId="15" applyFont="1" applyFill="1" applyBorder="1" applyAlignment="1" applyProtection="1">
      <alignment horizontal="center" vertical="center" wrapText="1"/>
      <protection locked="0"/>
    </xf>
    <xf numFmtId="0" fontId="4" fillId="0" borderId="1" xfId="15" applyFont="1" applyFill="1" applyBorder="1" applyAlignment="1" applyProtection="1">
      <alignment horizontal="left" vertical="center" wrapText="1"/>
      <protection locked="0"/>
    </xf>
    <xf numFmtId="0" fontId="8" fillId="0" borderId="1" xfId="15" applyFont="1" applyFill="1" applyBorder="1" applyAlignment="1" applyProtection="1">
      <alignment vertical="center" wrapText="1"/>
      <protection locked="0"/>
    </xf>
    <xf numFmtId="0" fontId="9" fillId="0" borderId="1" xfId="15" applyFont="1" applyFill="1" applyBorder="1" applyAlignment="1" applyProtection="1">
      <alignment vertical="center" wrapText="1"/>
      <protection locked="0"/>
    </xf>
    <xf numFmtId="0" fontId="5" fillId="0" borderId="1" xfId="15" applyFont="1" applyFill="1" applyBorder="1" applyAlignment="1" applyProtection="1">
      <alignment vertical="center"/>
      <protection locked="0"/>
    </xf>
    <xf numFmtId="0" fontId="4" fillId="0" borderId="3" xfId="15" applyFont="1" applyFill="1" applyBorder="1" applyAlignment="1" applyProtection="1">
      <alignment horizontal="left" vertical="center" wrapText="1"/>
      <protection locked="0"/>
    </xf>
    <xf numFmtId="0" fontId="4" fillId="0" borderId="1" xfId="15" applyFont="1" applyFill="1" applyBorder="1" applyAlignment="1" applyProtection="1">
      <alignment horizontal="left" vertical="center" wrapText="1"/>
      <protection locked="0"/>
    </xf>
    <xf numFmtId="0" fontId="4" fillId="0" borderId="0" xfId="15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/>
    </xf>
    <xf numFmtId="14" fontId="0" fillId="0" borderId="0" xfId="0" applyNumberFormat="1" applyFont="1" applyAlignment="1">
      <alignment/>
    </xf>
    <xf numFmtId="164" fontId="0" fillId="0" borderId="1" xfId="0" applyNumberFormat="1" applyFont="1" applyFill="1" applyBorder="1" applyAlignment="1" applyProtection="1">
      <alignment/>
      <protection locked="0"/>
    </xf>
    <xf numFmtId="20" fontId="1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0" fontId="13" fillId="0" borderId="1" xfId="0" applyNumberFormat="1" applyFont="1" applyFill="1" applyBorder="1" applyAlignment="1">
      <alignment/>
    </xf>
    <xf numFmtId="0" fontId="14" fillId="0" borderId="1" xfId="15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Normal_Book3" xfId="15"/>
    <cellStyle name="Obično_Izostanci" xfId="16"/>
    <cellStyle name="Percent" xfId="17"/>
    <cellStyle name="Currency" xfId="18"/>
    <cellStyle name="Currency [0]" xfId="19"/>
    <cellStyle name="Comma" xfId="20"/>
    <cellStyle name="Comma [0]" xfId="21"/>
  </cellStyles>
  <dxfs count="5">
    <dxf>
      <font>
        <strike val="0"/>
        <color rgb="FF969696"/>
      </font>
      <border/>
    </dxf>
    <dxf>
      <font>
        <b/>
        <i val="0"/>
        <strike val="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bgColor rgb="FFC0C0C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0000FF"/>
      </font>
      <fill>
        <patternFill>
          <bgColor rgb="FFC0C0C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sa%20stika\KOMBINACIJA%20I%20i%20II%20prisust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sustvo ZA LISTATI"/>
      <sheetName val="prisustvo"/>
      <sheetName val="za printanje"/>
      <sheetName val="Sheet3"/>
    </sheetNames>
    <sheetDataSet>
      <sheetData sheetId="0">
        <row r="4">
          <cell r="B4">
            <v>2007</v>
          </cell>
        </row>
        <row r="5">
          <cell r="B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E30" sqref="E30"/>
    </sheetView>
  </sheetViews>
  <sheetFormatPr defaultColWidth="9.140625" defaultRowHeight="12.75"/>
  <cols>
    <col min="4" max="4" width="10.140625" style="0" customWidth="1"/>
    <col min="5" max="5" width="9.00390625" style="0" customWidth="1"/>
    <col min="6" max="6" width="6.28125" style="0" customWidth="1"/>
  </cols>
  <sheetData>
    <row r="1" spans="1:31" ht="15.75" customHeight="1">
      <c r="A1" s="21">
        <v>95</v>
      </c>
      <c r="B1" s="21" t="s">
        <v>1</v>
      </c>
      <c r="C1" s="22">
        <f>DATE(God,Mjes,1)</f>
        <v>39234</v>
      </c>
      <c r="D1" s="23" t="s">
        <v>6</v>
      </c>
      <c r="E1" s="24">
        <v>0.625</v>
      </c>
      <c r="F1" s="24">
        <v>0.958333333333333</v>
      </c>
      <c r="G1" s="2"/>
      <c r="H1" s="3"/>
      <c r="I1" s="2"/>
      <c r="J1" s="2"/>
      <c r="K1" s="2"/>
      <c r="L1" s="4"/>
      <c r="M1" s="4"/>
      <c r="N1" s="4"/>
      <c r="O1" s="2"/>
      <c r="P1" s="1"/>
      <c r="Q1" s="5"/>
      <c r="R1" s="1"/>
      <c r="S1" s="1"/>
      <c r="T1" s="1"/>
      <c r="U1" s="1"/>
      <c r="V1" s="6"/>
      <c r="W1" s="7"/>
      <c r="X1" s="5"/>
      <c r="Y1" s="6"/>
      <c r="Z1" s="5"/>
      <c r="AA1" s="6" t="str">
        <f>IF(G1&lt;$R$10,$R$10-G1," ")</f>
        <v> </v>
      </c>
      <c r="AB1" s="5"/>
      <c r="AC1" s="5"/>
      <c r="AD1" s="5"/>
      <c r="AE1" s="8" t="e">
        <f>Y1+#REF!</f>
        <v>#REF!</v>
      </c>
    </row>
    <row r="2" spans="1:31" ht="12.75">
      <c r="A2" s="25">
        <v>97</v>
      </c>
      <c r="B2" s="25" t="s">
        <v>2</v>
      </c>
      <c r="C2" s="22">
        <f>DATE(God,Mjes,1)</f>
        <v>39234</v>
      </c>
      <c r="D2" s="23" t="s">
        <v>6</v>
      </c>
      <c r="E2" s="26">
        <v>0.16666666666666666</v>
      </c>
      <c r="F2" s="24">
        <v>0.3333333333333333</v>
      </c>
      <c r="G2" s="2"/>
      <c r="H2" s="3"/>
      <c r="I2" s="2"/>
      <c r="J2" s="2"/>
      <c r="K2" s="2"/>
      <c r="L2" s="1"/>
      <c r="M2" s="1"/>
      <c r="N2" s="1"/>
      <c r="O2" s="2"/>
      <c r="P2" s="6"/>
      <c r="Q2" s="5"/>
      <c r="R2" s="5"/>
      <c r="S2" s="1"/>
      <c r="T2" s="5"/>
      <c r="U2" s="5"/>
      <c r="V2" s="6"/>
      <c r="W2" s="7"/>
      <c r="X2" s="5"/>
      <c r="Y2" s="6"/>
      <c r="Z2" s="5"/>
      <c r="AA2" s="6" t="str">
        <f>IF(G2&lt;$R$10,$R$10-G2," ")</f>
        <v> </v>
      </c>
      <c r="AB2" s="5"/>
      <c r="AC2" s="5"/>
      <c r="AD2" s="5"/>
      <c r="AE2" s="8">
        <f>SUM(G2,W2,X2,Y2,Z2,AA2,AB2,AC2,AD2)</f>
        <v>0</v>
      </c>
    </row>
    <row r="3" spans="1:31" ht="12.75">
      <c r="A3" s="25">
        <v>13</v>
      </c>
      <c r="B3" s="25" t="s">
        <v>3</v>
      </c>
      <c r="C3" s="22">
        <f>DATE(God,Mjes,1)</f>
        <v>39234</v>
      </c>
      <c r="D3" s="23" t="s">
        <v>6</v>
      </c>
      <c r="E3" s="26">
        <v>0.5416666666666666</v>
      </c>
      <c r="F3" s="24">
        <v>0.8333333333333334</v>
      </c>
      <c r="G3" s="2"/>
      <c r="H3" s="3"/>
      <c r="I3" s="2"/>
      <c r="J3" s="2"/>
      <c r="K3" s="2"/>
      <c r="L3" s="1"/>
      <c r="M3" s="1"/>
      <c r="N3" s="2"/>
      <c r="O3" s="2"/>
      <c r="P3" s="6"/>
      <c r="Q3" s="5"/>
      <c r="R3" s="5"/>
      <c r="S3" s="1"/>
      <c r="T3" s="5"/>
      <c r="U3" s="5"/>
      <c r="V3" s="6"/>
      <c r="W3" s="7"/>
      <c r="X3" s="5"/>
      <c r="Y3" s="6"/>
      <c r="Z3" s="5"/>
      <c r="AA3" s="6" t="str">
        <f>IF(G3&lt;$R$10,$R$10-G3," ")</f>
        <v> </v>
      </c>
      <c r="AB3" s="5"/>
      <c r="AC3" s="5"/>
      <c r="AD3" s="5"/>
      <c r="AE3" s="8">
        <f>SUM(G3,W3,X3,Y3,Z3,AA3,AB3,AC3,AD3)</f>
        <v>0</v>
      </c>
    </row>
    <row r="4" spans="1:31" ht="12.75">
      <c r="A4" s="25">
        <v>12</v>
      </c>
      <c r="B4" s="25" t="s">
        <v>4</v>
      </c>
      <c r="C4" s="22">
        <f>DATE(God,Mjes,1)</f>
        <v>39234</v>
      </c>
      <c r="D4" s="23" t="s">
        <v>6</v>
      </c>
      <c r="E4" s="26">
        <v>0</v>
      </c>
      <c r="F4" s="24">
        <v>0.3333333333333333</v>
      </c>
      <c r="G4" s="2"/>
      <c r="H4" s="3"/>
      <c r="I4" s="2"/>
      <c r="J4" s="2"/>
      <c r="K4" s="2"/>
      <c r="L4" s="1"/>
      <c r="M4" s="1"/>
      <c r="N4" s="2"/>
      <c r="O4" s="2"/>
      <c r="P4" s="6"/>
      <c r="Q4" s="5"/>
      <c r="R4" s="5"/>
      <c r="S4" s="1"/>
      <c r="T4" s="5"/>
      <c r="U4" s="5"/>
      <c r="V4" s="6"/>
      <c r="W4" s="7"/>
      <c r="X4" s="5"/>
      <c r="Y4" s="6"/>
      <c r="Z4" s="5"/>
      <c r="AA4" s="6" t="str">
        <f>IF(G4&lt;$R$10,$R$10-G4," ")</f>
        <v> </v>
      </c>
      <c r="AB4" s="5"/>
      <c r="AC4" s="5"/>
      <c r="AD4" s="5"/>
      <c r="AE4" s="8">
        <f>SUM(G4,W4,X4,Y4,Z4,AA4,AB4,AC4,AD4)</f>
        <v>0</v>
      </c>
    </row>
    <row r="5" spans="1:31" ht="12.75">
      <c r="A5" s="25">
        <v>8</v>
      </c>
      <c r="B5" s="25" t="s">
        <v>5</v>
      </c>
      <c r="C5" s="22">
        <f>DATE(God,Mjes,1)</f>
        <v>39234</v>
      </c>
      <c r="D5" s="23" t="s">
        <v>6</v>
      </c>
      <c r="E5" s="26">
        <v>0.2916666666666667</v>
      </c>
      <c r="F5" s="24">
        <v>0.625</v>
      </c>
      <c r="G5" s="2"/>
      <c r="H5" s="3"/>
      <c r="I5" s="2"/>
      <c r="J5" s="2"/>
      <c r="K5" s="2"/>
      <c r="L5" s="1"/>
      <c r="M5" s="1"/>
      <c r="N5" s="2"/>
      <c r="O5" s="2"/>
      <c r="P5" s="6"/>
      <c r="Q5" s="5"/>
      <c r="R5" s="5"/>
      <c r="S5" s="1"/>
      <c r="T5" s="5"/>
      <c r="U5" s="5"/>
      <c r="V5" s="6"/>
      <c r="W5" s="7"/>
      <c r="X5" s="5"/>
      <c r="Y5" s="6"/>
      <c r="Z5" s="5"/>
      <c r="AA5" s="6" t="str">
        <f>IF(G5&lt;$R$10,$R$10-G5," ")</f>
        <v> </v>
      </c>
      <c r="AB5" s="5"/>
      <c r="AC5" s="5"/>
      <c r="AD5" s="5"/>
      <c r="AE5" s="8">
        <f>SUM(G5,W5,X5,Y5,Z5,AA5,AB5,AC5,AD5)</f>
        <v>0</v>
      </c>
    </row>
    <row r="6" spans="1:6" ht="12.75">
      <c r="A6" s="21">
        <v>95</v>
      </c>
      <c r="B6" s="21" t="s">
        <v>1</v>
      </c>
      <c r="C6" s="22">
        <f>DATE(God,Mjes,1)+1</f>
        <v>39235</v>
      </c>
      <c r="D6" s="23" t="s">
        <v>7</v>
      </c>
      <c r="E6" s="26">
        <v>0.2916666666666667</v>
      </c>
      <c r="F6" s="24">
        <v>0.625</v>
      </c>
    </row>
    <row r="7" spans="1:6" ht="12.75">
      <c r="A7" s="25">
        <v>97</v>
      </c>
      <c r="B7" s="25" t="s">
        <v>2</v>
      </c>
      <c r="C7" s="22">
        <f>DATE(God,Mjes,1)+1</f>
        <v>39235</v>
      </c>
      <c r="D7" s="23" t="s">
        <v>7</v>
      </c>
      <c r="E7" s="26">
        <v>0.5416666666666666</v>
      </c>
      <c r="F7" s="24">
        <v>0.8333333333333334</v>
      </c>
    </row>
    <row r="8" spans="1:6" ht="12.75">
      <c r="A8" s="25">
        <v>13</v>
      </c>
      <c r="B8" s="25" t="s">
        <v>3</v>
      </c>
      <c r="C8" s="22">
        <f>DATE(God,Mjes,1)+1</f>
        <v>39235</v>
      </c>
      <c r="D8" s="23" t="s">
        <v>7</v>
      </c>
      <c r="E8" s="26">
        <v>0.5416666666666666</v>
      </c>
      <c r="F8" s="24">
        <v>0.8333333333333334</v>
      </c>
    </row>
    <row r="9" spans="1:6" ht="12.75">
      <c r="A9" s="25">
        <v>12</v>
      </c>
      <c r="B9" s="25" t="s">
        <v>4</v>
      </c>
      <c r="C9" s="22">
        <f>DATE(God,Mjes,1)+1</f>
        <v>39235</v>
      </c>
      <c r="D9" s="23" t="s">
        <v>7</v>
      </c>
      <c r="E9" s="26">
        <v>0</v>
      </c>
      <c r="F9" s="24">
        <v>0.3333333333333333</v>
      </c>
    </row>
    <row r="10" spans="1:6" ht="12.75">
      <c r="A10" s="25">
        <v>8</v>
      </c>
      <c r="B10" s="25" t="s">
        <v>5</v>
      </c>
      <c r="C10" s="22">
        <f>DATE(God,Mjes,1)+1</f>
        <v>39235</v>
      </c>
      <c r="D10" s="23" t="s">
        <v>7</v>
      </c>
      <c r="E10" s="26">
        <v>0.2916666666666667</v>
      </c>
      <c r="F10" s="24">
        <v>0.625</v>
      </c>
    </row>
    <row r="11" spans="1:6" ht="12.75">
      <c r="A11" s="21">
        <v>95</v>
      </c>
      <c r="B11" s="21" t="s">
        <v>1</v>
      </c>
      <c r="C11" s="22">
        <f>DATE(God,Mjes,1)+2</f>
        <v>39236</v>
      </c>
      <c r="D11" s="23" t="s">
        <v>8</v>
      </c>
      <c r="E11" s="26">
        <v>0.2916666666666667</v>
      </c>
      <c r="F11" s="24">
        <v>0.625</v>
      </c>
    </row>
    <row r="12" spans="1:6" ht="12.75">
      <c r="A12" s="25">
        <v>97</v>
      </c>
      <c r="B12" s="25" t="s">
        <v>2</v>
      </c>
      <c r="C12" s="22">
        <f>DATE(God,Mjes,1)+2</f>
        <v>39236</v>
      </c>
      <c r="D12" s="23" t="s">
        <v>8</v>
      </c>
      <c r="E12" s="26">
        <v>0.5416666666666666</v>
      </c>
      <c r="F12" s="24">
        <v>0.8333333333333334</v>
      </c>
    </row>
    <row r="13" spans="1:6" ht="12.75">
      <c r="A13" s="25">
        <v>13</v>
      </c>
      <c r="B13" s="25" t="s">
        <v>3</v>
      </c>
      <c r="C13" s="22">
        <f>DATE(God,Mjes,1)+2</f>
        <v>39236</v>
      </c>
      <c r="D13" s="23" t="s">
        <v>8</v>
      </c>
      <c r="E13" s="26">
        <v>0.5416666666666666</v>
      </c>
      <c r="F13" s="24">
        <v>0.8333333333333334</v>
      </c>
    </row>
    <row r="14" spans="1:6" ht="12.75">
      <c r="A14" s="25">
        <v>12</v>
      </c>
      <c r="B14" s="25" t="s">
        <v>4</v>
      </c>
      <c r="C14" s="22">
        <f>DATE(God,Mjes,1)+2</f>
        <v>39236</v>
      </c>
      <c r="D14" s="23" t="s">
        <v>8</v>
      </c>
      <c r="E14" s="26">
        <v>0</v>
      </c>
      <c r="F14" s="24">
        <v>0.3333333333333333</v>
      </c>
    </row>
    <row r="15" spans="1:6" ht="12.75">
      <c r="A15" s="25">
        <v>8</v>
      </c>
      <c r="B15" s="25" t="s">
        <v>5</v>
      </c>
      <c r="C15" s="22">
        <f>DATE(God,Mjes,1)+2</f>
        <v>39236</v>
      </c>
      <c r="D15" s="23" t="s">
        <v>8</v>
      </c>
      <c r="E15" s="26">
        <v>0.2916666666666667</v>
      </c>
      <c r="F15" s="24">
        <v>0.625</v>
      </c>
    </row>
    <row r="16" spans="1:6" ht="12.75">
      <c r="A16" s="21">
        <v>95</v>
      </c>
      <c r="B16" s="21" t="s">
        <v>1</v>
      </c>
      <c r="C16" s="22">
        <f>DATE(God,Mjes,1)+3</f>
        <v>39237</v>
      </c>
      <c r="D16" s="23" t="s">
        <v>9</v>
      </c>
      <c r="E16" s="26">
        <v>0.2916666666666667</v>
      </c>
      <c r="F16" s="24">
        <v>0.625</v>
      </c>
    </row>
    <row r="17" spans="1:6" ht="12.75">
      <c r="A17" s="25">
        <v>97</v>
      </c>
      <c r="B17" s="25" t="s">
        <v>2</v>
      </c>
      <c r="C17" s="22">
        <f>DATE(God,Mjes,1)+3</f>
        <v>39237</v>
      </c>
      <c r="D17" s="23" t="s">
        <v>9</v>
      </c>
      <c r="E17" s="26">
        <v>0.5416666666666666</v>
      </c>
      <c r="F17" s="24">
        <v>0.8333333333333334</v>
      </c>
    </row>
    <row r="18" spans="1:6" ht="12.75">
      <c r="A18" s="25">
        <v>13</v>
      </c>
      <c r="B18" s="25" t="s">
        <v>3</v>
      </c>
      <c r="C18" s="22">
        <f>DATE(God,Mjes,1)+3</f>
        <v>39237</v>
      </c>
      <c r="D18" s="23" t="s">
        <v>9</v>
      </c>
      <c r="E18" s="26">
        <v>0.5416666666666666</v>
      </c>
      <c r="F18" s="24">
        <v>0.8333333333333334</v>
      </c>
    </row>
    <row r="19" spans="1:6" ht="12.75">
      <c r="A19" s="25">
        <v>12</v>
      </c>
      <c r="B19" s="25" t="s">
        <v>4</v>
      </c>
      <c r="C19" s="22">
        <f>DATE(God,Mjes,1)+3</f>
        <v>39237</v>
      </c>
      <c r="D19" s="23" t="s">
        <v>9</v>
      </c>
      <c r="E19" s="26">
        <v>0</v>
      </c>
      <c r="F19" s="24">
        <v>0.3333333333333333</v>
      </c>
    </row>
    <row r="20" spans="1:6" ht="12.75">
      <c r="A20" s="25">
        <v>8</v>
      </c>
      <c r="B20" s="25" t="s">
        <v>5</v>
      </c>
      <c r="C20" s="22">
        <f>DATE(God,Mjes,1)+3</f>
        <v>39237</v>
      </c>
      <c r="D20" s="23" t="s">
        <v>9</v>
      </c>
      <c r="E20" s="26">
        <v>0.2916666666666667</v>
      </c>
      <c r="F20" s="24">
        <v>0.625</v>
      </c>
    </row>
  </sheetData>
  <conditionalFormatting sqref="G1:AE5">
    <cfRule type="cellIs" priority="1" dxfId="0" operator="equal" stopIfTrue="1">
      <formula>$K$13</formula>
    </cfRule>
    <cfRule type="cellIs" priority="2" dxfId="0" operator="equal" stopIfTrue="1">
      <formula>$L$13</formula>
    </cfRule>
    <cfRule type="cellIs" priority="3" dxfId="1" operator="greaterThan" stopIfTrue="1">
      <formula>0</formula>
    </cfRule>
  </conditionalFormatting>
  <conditionalFormatting sqref="C1:C20">
    <cfRule type="expression" priority="4" dxfId="2" stopIfTrue="1">
      <formula>WEEKDAY(DATE(God,Mjes,C1),1)=7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"/>
  <sheetViews>
    <sheetView workbookViewId="0" topLeftCell="A1">
      <selection activeCell="E8" sqref="E8"/>
    </sheetView>
  </sheetViews>
  <sheetFormatPr defaultColWidth="9.140625" defaultRowHeight="12.75"/>
  <cols>
    <col min="2" max="2" width="16.140625" style="0" customWidth="1"/>
    <col min="3" max="3" width="7.140625" style="0" customWidth="1"/>
  </cols>
  <sheetData>
    <row r="1" spans="1:33" ht="30">
      <c r="A1" s="9" t="s">
        <v>10</v>
      </c>
      <c r="B1" s="9" t="s">
        <v>0</v>
      </c>
      <c r="C1" s="10">
        <f>DATE(God,Mjes,1)</f>
        <v>39234</v>
      </c>
      <c r="D1" s="10">
        <f aca="true" t="shared" si="0" ref="D1:AD1">C1+1</f>
        <v>39235</v>
      </c>
      <c r="E1" s="11">
        <f t="shared" si="0"/>
        <v>39236</v>
      </c>
      <c r="F1" s="11">
        <f t="shared" si="0"/>
        <v>39237</v>
      </c>
      <c r="G1" s="10">
        <f t="shared" si="0"/>
        <v>39238</v>
      </c>
      <c r="H1" s="10">
        <f t="shared" si="0"/>
        <v>39239</v>
      </c>
      <c r="I1" s="10">
        <f t="shared" si="0"/>
        <v>39240</v>
      </c>
      <c r="J1" s="10">
        <f t="shared" si="0"/>
        <v>39241</v>
      </c>
      <c r="K1" s="10">
        <f t="shared" si="0"/>
        <v>39242</v>
      </c>
      <c r="L1" s="11">
        <f t="shared" si="0"/>
        <v>39243</v>
      </c>
      <c r="M1" s="11">
        <f t="shared" si="0"/>
        <v>39244</v>
      </c>
      <c r="N1" s="10">
        <f t="shared" si="0"/>
        <v>39245</v>
      </c>
      <c r="O1" s="10">
        <f t="shared" si="0"/>
        <v>39246</v>
      </c>
      <c r="P1" s="10">
        <f t="shared" si="0"/>
        <v>39247</v>
      </c>
      <c r="Q1" s="10">
        <f t="shared" si="0"/>
        <v>39248</v>
      </c>
      <c r="R1" s="10">
        <f t="shared" si="0"/>
        <v>39249</v>
      </c>
      <c r="S1" s="11">
        <f t="shared" si="0"/>
        <v>39250</v>
      </c>
      <c r="T1" s="11">
        <f t="shared" si="0"/>
        <v>39251</v>
      </c>
      <c r="U1" s="10">
        <f t="shared" si="0"/>
        <v>39252</v>
      </c>
      <c r="V1" s="10">
        <f t="shared" si="0"/>
        <v>39253</v>
      </c>
      <c r="W1" s="10">
        <f t="shared" si="0"/>
        <v>39254</v>
      </c>
      <c r="X1" s="10">
        <f t="shared" si="0"/>
        <v>39255</v>
      </c>
      <c r="Y1" s="10">
        <f t="shared" si="0"/>
        <v>39256</v>
      </c>
      <c r="Z1" s="11">
        <f t="shared" si="0"/>
        <v>39257</v>
      </c>
      <c r="AA1" s="11">
        <f t="shared" si="0"/>
        <v>39258</v>
      </c>
      <c r="AB1" s="10">
        <f t="shared" si="0"/>
        <v>39259</v>
      </c>
      <c r="AC1" s="10">
        <f t="shared" si="0"/>
        <v>39260</v>
      </c>
      <c r="AD1" s="10">
        <f t="shared" si="0"/>
        <v>39261</v>
      </c>
      <c r="AE1" s="10">
        <f>IF(ISNUMBER(AD1),IF(DAY(AD1)&lt;Mdana,AD1+1,""),"")</f>
        <v>39262</v>
      </c>
      <c r="AF1" s="10">
        <f>IF(ISNUMBER(AE1),IF(DAY(AE1)&lt;Mdana,AE1+1,""),"")</f>
        <v>39263</v>
      </c>
      <c r="AG1" s="12">
        <f>IF(ISNUMBER(AF1),IF(DAY(AF1)&lt;Mdana,AF1+1,""),"")</f>
        <v>39264</v>
      </c>
    </row>
    <row r="2" spans="1:33" ht="18">
      <c r="A2" s="13">
        <f>List1!A1</f>
        <v>95</v>
      </c>
      <c r="B2" s="13" t="str">
        <f>List1!B1</f>
        <v>Marko</v>
      </c>
      <c r="C2" s="27" t="str">
        <f>CONCATENATE(List1!E1*24," - ",List1!F1*24)</f>
        <v>15 - 23</v>
      </c>
      <c r="D2" s="27" t="str">
        <f>CONCATENATE(List1!E6*24," - ",List1!F6*24)</f>
        <v>7 - 15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  <c r="AF2" s="16"/>
      <c r="AG2" s="15"/>
    </row>
    <row r="3" spans="1:33" ht="15">
      <c r="A3" s="13">
        <f>List1!A2</f>
        <v>97</v>
      </c>
      <c r="B3" s="13" t="str">
        <f>List1!B2</f>
        <v>Pero</v>
      </c>
      <c r="C3" s="27" t="str">
        <f>CONCATENATE(List1!E2*24," - ",List1!F2*24)</f>
        <v>4 - 8</v>
      </c>
      <c r="D3" s="14"/>
      <c r="E3" s="14"/>
      <c r="F3" s="14"/>
      <c r="G3" s="14"/>
      <c r="H3" s="14"/>
      <c r="I3" s="17"/>
      <c r="J3" s="17"/>
      <c r="K3" s="14"/>
      <c r="L3" s="14"/>
      <c r="M3" s="14"/>
      <c r="N3" s="14"/>
      <c r="O3" s="14"/>
      <c r="P3" s="17"/>
      <c r="Q3" s="17"/>
      <c r="R3" s="14"/>
      <c r="S3" s="14"/>
      <c r="T3" s="14"/>
      <c r="U3" s="14"/>
      <c r="V3" s="14"/>
      <c r="W3" s="17"/>
      <c r="X3" s="17"/>
      <c r="Y3" s="14"/>
      <c r="Z3" s="14"/>
      <c r="AA3" s="14"/>
      <c r="AB3" s="14"/>
      <c r="AC3" s="14"/>
      <c r="AD3" s="17"/>
      <c r="AE3" s="17"/>
      <c r="AF3" s="14"/>
      <c r="AG3" s="14"/>
    </row>
    <row r="4" spans="1:33" ht="15">
      <c r="A4" s="13">
        <f>List1!A3</f>
        <v>13</v>
      </c>
      <c r="B4" s="13" t="str">
        <f>List1!B3</f>
        <v>Mirko</v>
      </c>
      <c r="C4" s="27" t="str">
        <f>CONCATENATE(List1!E3*24," - ",List1!F3*24)</f>
        <v>13 - 20</v>
      </c>
      <c r="D4" s="18"/>
      <c r="E4" s="18"/>
      <c r="F4" s="18"/>
      <c r="G4" s="18"/>
      <c r="H4" s="18"/>
      <c r="I4" s="17"/>
      <c r="J4" s="17"/>
      <c r="K4" s="14"/>
      <c r="L4" s="14"/>
      <c r="M4" s="14"/>
      <c r="N4" s="14"/>
      <c r="O4" s="14"/>
      <c r="P4" s="17"/>
      <c r="Q4" s="17"/>
      <c r="R4" s="14"/>
      <c r="S4" s="18"/>
      <c r="T4" s="18"/>
      <c r="U4" s="18"/>
      <c r="V4" s="18"/>
      <c r="W4" s="17"/>
      <c r="X4" s="17"/>
      <c r="Y4" s="14"/>
      <c r="Z4" s="14"/>
      <c r="AA4" s="14"/>
      <c r="AB4" s="14"/>
      <c r="AC4" s="14"/>
      <c r="AD4" s="17"/>
      <c r="AE4" s="17"/>
      <c r="AF4" s="14"/>
      <c r="AG4" s="19"/>
    </row>
    <row r="5" spans="1:33" ht="15">
      <c r="A5" s="13">
        <f>List1!A4</f>
        <v>12</v>
      </c>
      <c r="B5" s="13" t="str">
        <f>List1!B4</f>
        <v>Slavko</v>
      </c>
      <c r="C5" s="27" t="str">
        <f>CONCATENATE(List1!E4*24," - ",List1!F4*24)</f>
        <v>0 - 8</v>
      </c>
      <c r="D5" s="14"/>
      <c r="E5" s="14"/>
      <c r="F5" s="14"/>
      <c r="G5" s="14"/>
      <c r="H5" s="14"/>
      <c r="I5" s="14"/>
      <c r="J5" s="17"/>
      <c r="K5" s="14"/>
      <c r="L5" s="14"/>
      <c r="M5" s="14"/>
      <c r="N5" s="14"/>
      <c r="O5" s="14"/>
      <c r="P5" s="17"/>
      <c r="Q5" s="17"/>
      <c r="R5" s="14"/>
      <c r="S5" s="14"/>
      <c r="T5" s="14"/>
      <c r="U5" s="14"/>
      <c r="V5" s="14"/>
      <c r="W5" s="17"/>
      <c r="X5" s="17"/>
      <c r="Y5" s="14"/>
      <c r="Z5" s="14"/>
      <c r="AA5" s="14"/>
      <c r="AB5" s="14"/>
      <c r="AC5" s="14"/>
      <c r="AD5" s="17"/>
      <c r="AE5" s="17"/>
      <c r="AF5" s="14"/>
      <c r="AG5" s="19"/>
    </row>
    <row r="6" spans="1:33" ht="15">
      <c r="A6" s="13">
        <f>List1!A5</f>
        <v>8</v>
      </c>
      <c r="B6" s="13" t="str">
        <f>List1!B5</f>
        <v>Dunja</v>
      </c>
      <c r="C6" s="27" t="str">
        <f>CONCATENATE(List1!E5*24," - ",List1!F5*24)</f>
        <v>7 - 15</v>
      </c>
      <c r="D6" s="14"/>
      <c r="E6" s="17"/>
      <c r="F6" s="17"/>
      <c r="G6" s="14"/>
      <c r="H6" s="14"/>
      <c r="I6" s="14"/>
      <c r="J6" s="20"/>
      <c r="K6" s="14"/>
      <c r="L6" s="14"/>
      <c r="M6" s="17"/>
      <c r="N6" s="17"/>
      <c r="O6" s="14"/>
      <c r="P6" s="14"/>
      <c r="Q6" s="14"/>
      <c r="R6" s="14"/>
      <c r="S6" s="14"/>
      <c r="T6" s="14"/>
      <c r="U6" s="17"/>
      <c r="V6" s="17"/>
      <c r="W6" s="14"/>
      <c r="X6" s="14"/>
      <c r="Y6" s="14"/>
      <c r="Z6" s="14"/>
      <c r="AA6" s="14"/>
      <c r="AB6" s="14"/>
      <c r="AC6" s="17"/>
      <c r="AD6" s="17"/>
      <c r="AE6" s="14"/>
      <c r="AF6" s="14"/>
      <c r="AG6" s="19"/>
    </row>
  </sheetData>
  <conditionalFormatting sqref="C1:AG1">
    <cfRule type="expression" priority="1" dxfId="3" stopIfTrue="1">
      <formula>WEEKDAY(C1,2)=7</formula>
    </cfRule>
    <cfRule type="expression" priority="2" dxfId="4" stopIfTrue="1">
      <formula>WEEKDAY(C1,2)=6</formula>
    </cfRule>
  </conditionalFormatting>
  <printOptions/>
  <pageMargins left="0.75" right="0.75" top="1" bottom="1" header="0.5" footer="0.5"/>
  <pageSetup horizontalDpi="1200" verticalDpi="12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 i Tata</dc:creator>
  <cp:keywords/>
  <dc:description/>
  <cp:lastModifiedBy>Mama i Tata</cp:lastModifiedBy>
  <cp:lastPrinted>2007-06-07T15:37:16Z</cp:lastPrinted>
  <dcterms:created xsi:type="dcterms:W3CDTF">2007-06-07T15:23:52Z</dcterms:created>
  <dcterms:modified xsi:type="dcterms:W3CDTF">2007-06-07T15:39:42Z</dcterms:modified>
  <cp:category/>
  <cp:version/>
  <cp:contentType/>
  <cp:contentStatus/>
</cp:coreProperties>
</file>