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075" windowHeight="12270" activeTab="0"/>
  </bookViews>
  <sheets>
    <sheet name="evidencija" sheetId="1" r:id="rId1"/>
    <sheet name="rekap." sheetId="2" r:id="rId2"/>
    <sheet name="List3" sheetId="3" r:id="rId3"/>
  </sheets>
  <definedNames>
    <definedName name="God">'evidencija'!$B$1</definedName>
    <definedName name="MDana">'evidencija'!$B$3</definedName>
    <definedName name="Mes">'evidencija'!$B$2</definedName>
  </definedNames>
  <calcPr fullCalcOnLoad="1"/>
</workbook>
</file>

<file path=xl/sharedStrings.xml><?xml version="1.0" encoding="utf-8"?>
<sst xmlns="http://schemas.openxmlformats.org/spreadsheetml/2006/main" count="94" uniqueCount="45">
  <si>
    <t>Prezime i ime</t>
  </si>
  <si>
    <t>Bo</t>
  </si>
  <si>
    <t>Go</t>
  </si>
  <si>
    <t xml:space="preserve">Mirković Mirko </t>
  </si>
  <si>
    <t>Marković Marko</t>
  </si>
  <si>
    <t>Petrović Petar</t>
  </si>
  <si>
    <t>Lukić Luka</t>
  </si>
  <si>
    <t>**********</t>
  </si>
  <si>
    <t>Broj</t>
  </si>
  <si>
    <r>
      <t xml:space="preserve">8 </t>
    </r>
    <r>
      <rPr>
        <vertAlign val="superscript"/>
        <sz val="10"/>
        <rFont val="Arial"/>
        <family val="2"/>
      </rPr>
      <t>ii</t>
    </r>
  </si>
  <si>
    <r>
      <t xml:space="preserve">8 </t>
    </r>
    <r>
      <rPr>
        <vertAlign val="superscript"/>
        <sz val="10"/>
        <rFont val="Arial"/>
        <family val="2"/>
      </rPr>
      <t>iii</t>
    </r>
  </si>
  <si>
    <t>režija</t>
  </si>
  <si>
    <t>druga smjena</t>
  </si>
  <si>
    <t>treća smjena</t>
  </si>
  <si>
    <r>
      <t xml:space="preserve">S </t>
    </r>
    <r>
      <rPr>
        <vertAlign val="superscript"/>
        <sz val="10"/>
        <rFont val="Arial"/>
        <family val="2"/>
      </rPr>
      <t>2</t>
    </r>
  </si>
  <si>
    <t>na radu</t>
  </si>
  <si>
    <t>druga</t>
  </si>
  <si>
    <t xml:space="preserve">treća </t>
  </si>
  <si>
    <t>Godišnji</t>
  </si>
  <si>
    <t>Bolovanje</t>
  </si>
  <si>
    <t>god.sati</t>
  </si>
  <si>
    <t>bol.sati</t>
  </si>
  <si>
    <t xml:space="preserve">Pr </t>
  </si>
  <si>
    <t>Praznik</t>
  </si>
  <si>
    <t>Nedjelja</t>
  </si>
  <si>
    <t>Službeni put</t>
  </si>
  <si>
    <t>Godina</t>
  </si>
  <si>
    <t>Mesec</t>
  </si>
  <si>
    <t>Br. Dana</t>
  </si>
  <si>
    <t xml:space="preserve">Prekovremeni </t>
  </si>
  <si>
    <r>
      <t xml:space="preserve">S </t>
    </r>
    <r>
      <rPr>
        <vertAlign val="superscript"/>
        <sz val="10"/>
        <rFont val="Arial"/>
        <family val="2"/>
      </rPr>
      <t>4</t>
    </r>
  </si>
  <si>
    <t>Perić Pero</t>
  </si>
  <si>
    <t>ovaj je u nedjelju radio samo 2 h noćne</t>
  </si>
  <si>
    <t>ovaj je u nedjelju radio  6 h noćne</t>
  </si>
  <si>
    <t>Od</t>
  </si>
  <si>
    <t>Do</t>
  </si>
  <si>
    <t>treba izračunati razliku</t>
  </si>
  <si>
    <r>
      <t xml:space="preserve">treba zbrojiti </t>
    </r>
    <r>
      <rPr>
        <vertAlign val="superscript"/>
        <sz val="10"/>
        <rFont val="Arial"/>
        <family val="2"/>
      </rPr>
      <t>X</t>
    </r>
  </si>
  <si>
    <r>
      <t xml:space="preserve">S </t>
    </r>
    <r>
      <rPr>
        <vertAlign val="superscript"/>
        <sz val="10"/>
        <rFont val="Arial"/>
        <family val="2"/>
      </rPr>
      <t>X</t>
    </r>
  </si>
  <si>
    <r>
      <t xml:space="preserve">službeni put (treba razdbojiti jer se dio plaća kao režija a oznaka </t>
    </r>
    <r>
      <rPr>
        <vertAlign val="superscript"/>
        <sz val="10"/>
        <rFont val="Arial"/>
        <family val="2"/>
      </rPr>
      <t>X</t>
    </r>
    <r>
      <rPr>
        <sz val="10"/>
        <rFont val="Arial"/>
        <family val="0"/>
      </rPr>
      <t xml:space="preserve"> je broj sati na službeni put)</t>
    </r>
  </si>
  <si>
    <t>raspon</t>
  </si>
  <si>
    <t>izdvojiti ned.</t>
  </si>
  <si>
    <t>prekovremeni</t>
  </si>
  <si>
    <t>treba pribrojiti prekovremeni</t>
  </si>
  <si>
    <t>Sve što je veće od 8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</si>
</sst>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[$-41A]d\.\ mmmm\ yyyy"/>
  </numFmts>
  <fonts count="9">
    <font>
      <sz val="10"/>
      <name val="Arial"/>
      <family val="0"/>
    </font>
    <font>
      <b/>
      <sz val="9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vertAlign val="superscript"/>
      <sz val="10"/>
      <name val="Arial"/>
      <family val="2"/>
    </font>
    <font>
      <sz val="9"/>
      <name val="Arial"/>
      <family val="2"/>
    </font>
    <font>
      <sz val="8"/>
      <name val="Arial"/>
      <family val="0"/>
    </font>
    <font>
      <sz val="10"/>
      <color indexed="10"/>
      <name val="Arial"/>
      <family val="0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hair"/>
    </border>
    <border>
      <left style="hair"/>
      <right style="hair"/>
      <top style="hair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/>
    </xf>
    <xf numFmtId="0" fontId="0" fillId="0" borderId="2" xfId="0" applyFont="1" applyBorder="1" applyAlignment="1">
      <alignment horizontal="center" wrapText="1"/>
    </xf>
    <xf numFmtId="0" fontId="0" fillId="0" borderId="3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0" fillId="0" borderId="0" xfId="0" applyAlignment="1">
      <alignment horizontal="center"/>
    </xf>
    <xf numFmtId="14" fontId="7" fillId="2" borderId="0" xfId="0" applyNumberFormat="1" applyFont="1" applyFill="1" applyAlignment="1">
      <alignment/>
    </xf>
    <xf numFmtId="0" fontId="7" fillId="2" borderId="0" xfId="0" applyNumberFormat="1" applyFont="1" applyFill="1" applyAlignment="1">
      <alignment/>
    </xf>
    <xf numFmtId="0" fontId="0" fillId="0" borderId="0" xfId="0" applyFont="1" applyFill="1" applyBorder="1" applyAlignment="1">
      <alignment horizontal="center" wrapText="1"/>
    </xf>
    <xf numFmtId="0" fontId="2" fillId="3" borderId="0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3" fillId="0" borderId="0" xfId="0" applyFont="1" applyAlignment="1" applyProtection="1">
      <alignment horizontal="center"/>
      <protection hidden="1"/>
    </xf>
    <xf numFmtId="0" fontId="7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/>
      <protection hidden="1"/>
    </xf>
    <xf numFmtId="0" fontId="7" fillId="0" borderId="0" xfId="0" applyFont="1" applyAlignment="1" applyProtection="1">
      <alignment/>
      <protection hidden="1"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>
      <alignment horizontal="right"/>
    </xf>
    <xf numFmtId="0" fontId="8" fillId="0" borderId="0" xfId="0" applyFont="1" applyAlignment="1" applyProtection="1">
      <alignment horizontal="center"/>
      <protection/>
    </xf>
    <xf numFmtId="0" fontId="8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3" borderId="0" xfId="0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">
    <dxf>
      <font>
        <b/>
        <i val="0"/>
        <color rgb="FFFF0000"/>
      </font>
      <border/>
    </dxf>
    <dxf>
      <font>
        <b/>
        <i val="0"/>
        <color rgb="FF0000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200025</xdr:colOff>
      <xdr:row>7</xdr:row>
      <xdr:rowOff>123825</xdr:rowOff>
    </xdr:from>
    <xdr:to>
      <xdr:col>26</xdr:col>
      <xdr:colOff>219075</xdr:colOff>
      <xdr:row>13</xdr:row>
      <xdr:rowOff>47625</xdr:rowOff>
    </xdr:to>
    <xdr:sp>
      <xdr:nvSpPr>
        <xdr:cNvPr id="1" name="Line 1"/>
        <xdr:cNvSpPr>
          <a:spLocks/>
        </xdr:cNvSpPr>
      </xdr:nvSpPr>
      <xdr:spPr>
        <a:xfrm flipH="1">
          <a:off x="9696450" y="1295400"/>
          <a:ext cx="19050" cy="933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161925</xdr:colOff>
      <xdr:row>7</xdr:row>
      <xdr:rowOff>142875</xdr:rowOff>
    </xdr:from>
    <xdr:to>
      <xdr:col>11</xdr:col>
      <xdr:colOff>180975</xdr:colOff>
      <xdr:row>13</xdr:row>
      <xdr:rowOff>66675</xdr:rowOff>
    </xdr:to>
    <xdr:sp>
      <xdr:nvSpPr>
        <xdr:cNvPr id="2" name="Line 2"/>
        <xdr:cNvSpPr>
          <a:spLocks/>
        </xdr:cNvSpPr>
      </xdr:nvSpPr>
      <xdr:spPr>
        <a:xfrm flipH="1">
          <a:off x="4543425" y="1314450"/>
          <a:ext cx="19050" cy="933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</xdr:row>
      <xdr:rowOff>114300</xdr:rowOff>
    </xdr:from>
    <xdr:to>
      <xdr:col>4</xdr:col>
      <xdr:colOff>209550</xdr:colOff>
      <xdr:row>6</xdr:row>
      <xdr:rowOff>9525</xdr:rowOff>
    </xdr:to>
    <xdr:sp>
      <xdr:nvSpPr>
        <xdr:cNvPr id="3" name="Line 3"/>
        <xdr:cNvSpPr>
          <a:spLocks/>
        </xdr:cNvSpPr>
      </xdr:nvSpPr>
      <xdr:spPr>
        <a:xfrm flipV="1">
          <a:off x="2200275" y="600075"/>
          <a:ext cx="447675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733425</xdr:colOff>
      <xdr:row>2</xdr:row>
      <xdr:rowOff>152400</xdr:rowOff>
    </xdr:from>
    <xdr:to>
      <xdr:col>14</xdr:col>
      <xdr:colOff>733425</xdr:colOff>
      <xdr:row>8</xdr:row>
      <xdr:rowOff>38100</xdr:rowOff>
    </xdr:to>
    <xdr:sp>
      <xdr:nvSpPr>
        <xdr:cNvPr id="1" name="Line 1"/>
        <xdr:cNvSpPr>
          <a:spLocks/>
        </xdr:cNvSpPr>
      </xdr:nvSpPr>
      <xdr:spPr>
        <a:xfrm>
          <a:off x="9667875" y="542925"/>
          <a:ext cx="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238125</xdr:colOff>
      <xdr:row>2</xdr:row>
      <xdr:rowOff>247650</xdr:rowOff>
    </xdr:from>
    <xdr:to>
      <xdr:col>7</xdr:col>
      <xdr:colOff>247650</xdr:colOff>
      <xdr:row>7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4857750" y="638175"/>
          <a:ext cx="9525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28575</xdr:colOff>
      <xdr:row>2</xdr:row>
      <xdr:rowOff>47625</xdr:rowOff>
    </xdr:from>
    <xdr:to>
      <xdr:col>9</xdr:col>
      <xdr:colOff>38100</xdr:colOff>
      <xdr:row>7</xdr:row>
      <xdr:rowOff>66675</xdr:rowOff>
    </xdr:to>
    <xdr:sp>
      <xdr:nvSpPr>
        <xdr:cNvPr id="3" name="Line 3"/>
        <xdr:cNvSpPr>
          <a:spLocks/>
        </xdr:cNvSpPr>
      </xdr:nvSpPr>
      <xdr:spPr>
        <a:xfrm flipH="1">
          <a:off x="6181725" y="438150"/>
          <a:ext cx="9525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533400</xdr:colOff>
      <xdr:row>2</xdr:row>
      <xdr:rowOff>95250</xdr:rowOff>
    </xdr:from>
    <xdr:to>
      <xdr:col>11</xdr:col>
      <xdr:colOff>542925</xdr:colOff>
      <xdr:row>7</xdr:row>
      <xdr:rowOff>114300</xdr:rowOff>
    </xdr:to>
    <xdr:sp>
      <xdr:nvSpPr>
        <xdr:cNvPr id="4" name="Line 4"/>
        <xdr:cNvSpPr>
          <a:spLocks/>
        </xdr:cNvSpPr>
      </xdr:nvSpPr>
      <xdr:spPr>
        <a:xfrm flipH="1">
          <a:off x="7858125" y="485775"/>
          <a:ext cx="9525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238125</xdr:colOff>
      <xdr:row>2</xdr:row>
      <xdr:rowOff>180975</xdr:rowOff>
    </xdr:from>
    <xdr:to>
      <xdr:col>2</xdr:col>
      <xdr:colOff>276225</xdr:colOff>
      <xdr:row>8</xdr:row>
      <xdr:rowOff>47625</xdr:rowOff>
    </xdr:to>
    <xdr:sp>
      <xdr:nvSpPr>
        <xdr:cNvPr id="5" name="Line 5"/>
        <xdr:cNvSpPr>
          <a:spLocks/>
        </xdr:cNvSpPr>
      </xdr:nvSpPr>
      <xdr:spPr>
        <a:xfrm flipH="1">
          <a:off x="1809750" y="571500"/>
          <a:ext cx="38100" cy="1038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22"/>
  <sheetViews>
    <sheetView tabSelected="1" workbookViewId="0" topLeftCell="A1">
      <selection activeCell="N30" sqref="N30"/>
    </sheetView>
  </sheetViews>
  <sheetFormatPr defaultColWidth="9.140625" defaultRowHeight="12.75"/>
  <cols>
    <col min="2" max="2" width="19.7109375" style="0" customWidth="1"/>
    <col min="3" max="3" width="4.140625" style="0" customWidth="1"/>
    <col min="4" max="4" width="3.57421875" style="0" customWidth="1"/>
    <col min="5" max="5" width="4.140625" style="0" customWidth="1"/>
    <col min="6" max="6" width="4.00390625" style="0" customWidth="1"/>
    <col min="7" max="7" width="4.421875" style="0" customWidth="1"/>
    <col min="8" max="8" width="4.7109375" style="0" customWidth="1"/>
    <col min="9" max="9" width="3.7109375" style="0" customWidth="1"/>
    <col min="10" max="10" width="4.28125" style="0" customWidth="1"/>
    <col min="11" max="11" width="3.8515625" style="0" customWidth="1"/>
    <col min="12" max="12" width="4.57421875" style="0" customWidth="1"/>
    <col min="13" max="13" width="5.28125" style="0" customWidth="1"/>
    <col min="14" max="14" width="6.7109375" style="0" customWidth="1"/>
    <col min="15" max="15" width="6.57421875" style="0" customWidth="1"/>
    <col min="16" max="16" width="5.28125" style="0" customWidth="1"/>
    <col min="17" max="17" width="4.00390625" style="0" customWidth="1"/>
    <col min="18" max="18" width="4.140625" style="0" customWidth="1"/>
    <col min="19" max="19" width="5.421875" style="0" customWidth="1"/>
    <col min="20" max="20" width="4.00390625" style="0" customWidth="1"/>
    <col min="21" max="21" width="5.28125" style="0" customWidth="1"/>
    <col min="22" max="22" width="5.00390625" style="0" customWidth="1"/>
    <col min="23" max="23" width="5.140625" style="0" customWidth="1"/>
    <col min="24" max="24" width="5.57421875" style="0" customWidth="1"/>
    <col min="25" max="25" width="5.421875" style="0" customWidth="1"/>
    <col min="26" max="26" width="4.28125" style="0" customWidth="1"/>
    <col min="27" max="27" width="5.7109375" style="0" customWidth="1"/>
    <col min="28" max="28" width="6.140625" style="0" customWidth="1"/>
    <col min="29" max="29" width="4.8515625" style="0" customWidth="1"/>
    <col min="30" max="30" width="5.140625" style="0" customWidth="1"/>
  </cols>
  <sheetData>
    <row r="1" spans="1:2" ht="12.75">
      <c r="A1" s="11" t="s">
        <v>26</v>
      </c>
      <c r="B1">
        <v>2007</v>
      </c>
    </row>
    <row r="2" spans="1:2" ht="12.75">
      <c r="A2" s="11" t="s">
        <v>27</v>
      </c>
      <c r="B2">
        <v>2</v>
      </c>
    </row>
    <row r="3" spans="1:2" ht="12.75">
      <c r="A3" s="11" t="s">
        <v>28</v>
      </c>
      <c r="B3">
        <f>DAY(DATE(God,Mes+1,1)-1)</f>
        <v>28</v>
      </c>
    </row>
    <row r="4" spans="1:6" ht="12.75">
      <c r="A4" s="21" t="s">
        <v>8</v>
      </c>
      <c r="B4" s="24" t="s">
        <v>0</v>
      </c>
      <c r="F4" t="s">
        <v>42</v>
      </c>
    </row>
    <row r="5" spans="1:41" ht="12.75">
      <c r="A5" s="22"/>
      <c r="B5" s="25"/>
      <c r="C5" s="12"/>
      <c r="D5" s="12"/>
      <c r="E5" s="12"/>
      <c r="F5" s="13"/>
      <c r="G5" s="12"/>
      <c r="H5" s="12"/>
      <c r="I5" s="12"/>
      <c r="J5" s="12"/>
      <c r="K5" s="12"/>
      <c r="L5" s="12"/>
      <c r="M5" s="13"/>
      <c r="N5" s="12"/>
      <c r="O5" s="12"/>
      <c r="P5" s="12"/>
      <c r="Q5" s="12"/>
      <c r="R5" s="12"/>
      <c r="S5" s="12"/>
      <c r="T5" s="13"/>
      <c r="U5" s="12"/>
      <c r="V5" s="12"/>
      <c r="W5" s="12"/>
      <c r="X5" s="12"/>
      <c r="Y5" s="12"/>
      <c r="Z5" s="12"/>
      <c r="AA5" s="13"/>
      <c r="AB5" s="12"/>
      <c r="AC5" s="12"/>
      <c r="AD5" s="12"/>
      <c r="AE5" s="12"/>
      <c r="AF5" s="12"/>
      <c r="AG5" s="12"/>
      <c r="AH5" s="13"/>
      <c r="AI5" s="12"/>
      <c r="AJ5" s="14"/>
      <c r="AK5" s="14"/>
      <c r="AL5" s="14"/>
      <c r="AM5" s="14"/>
      <c r="AN5" s="14"/>
      <c r="AO5" s="15"/>
    </row>
    <row r="6" spans="1:41" ht="15.75">
      <c r="A6" s="23"/>
      <c r="B6" s="26"/>
      <c r="C6" s="20">
        <v>1</v>
      </c>
      <c r="D6" s="20">
        <v>2</v>
      </c>
      <c r="E6" s="20">
        <v>3</v>
      </c>
      <c r="F6" s="20">
        <v>4</v>
      </c>
      <c r="G6" s="20">
        <v>5</v>
      </c>
      <c r="H6" s="20">
        <v>6</v>
      </c>
      <c r="I6" s="20">
        <v>7</v>
      </c>
      <c r="J6" s="20">
        <v>8</v>
      </c>
      <c r="K6" s="20">
        <v>9</v>
      </c>
      <c r="L6" s="20">
        <v>10</v>
      </c>
      <c r="M6" s="20">
        <v>11</v>
      </c>
      <c r="N6" s="20">
        <v>12</v>
      </c>
      <c r="O6" s="20">
        <v>13</v>
      </c>
      <c r="P6" s="20">
        <v>14</v>
      </c>
      <c r="Q6" s="20">
        <v>15</v>
      </c>
      <c r="R6" s="20">
        <v>16</v>
      </c>
      <c r="S6" s="20">
        <v>17</v>
      </c>
      <c r="T6" s="20">
        <v>18</v>
      </c>
      <c r="U6" s="20">
        <v>19</v>
      </c>
      <c r="V6" s="20">
        <v>20</v>
      </c>
      <c r="W6" s="20">
        <v>21</v>
      </c>
      <c r="X6" s="20">
        <v>22</v>
      </c>
      <c r="Y6" s="20">
        <v>23</v>
      </c>
      <c r="Z6" s="20">
        <v>24</v>
      </c>
      <c r="AA6" s="20">
        <v>25</v>
      </c>
      <c r="AB6" s="20">
        <v>26</v>
      </c>
      <c r="AC6" s="20">
        <v>27</v>
      </c>
      <c r="AD6" s="20">
        <v>28</v>
      </c>
      <c r="AE6" s="19">
        <f>IF(AD6&lt;MDana,AD6+1,"")</f>
      </c>
      <c r="AF6" s="19">
        <f>IF(AE6&lt;MDana,AE6+1,"")</f>
      </c>
      <c r="AG6" s="19">
        <f>IF(AF6&lt;MDana,AF6+1,"")</f>
      </c>
      <c r="AI6" s="16"/>
      <c r="AJ6" s="17"/>
      <c r="AK6" s="17"/>
      <c r="AL6" s="17"/>
      <c r="AM6" s="17"/>
      <c r="AN6" s="17"/>
      <c r="AO6" s="17"/>
    </row>
    <row r="7" spans="1:32" ht="12.75" customHeight="1">
      <c r="A7" s="1" t="s">
        <v>7</v>
      </c>
      <c r="B7" s="2" t="s">
        <v>3</v>
      </c>
      <c r="C7" s="28">
        <v>15</v>
      </c>
      <c r="D7" s="28">
        <v>8</v>
      </c>
      <c r="E7" s="3" t="s">
        <v>9</v>
      </c>
      <c r="F7" s="3" t="s">
        <v>9</v>
      </c>
      <c r="G7" s="3" t="s">
        <v>10</v>
      </c>
      <c r="H7" s="3" t="s">
        <v>10</v>
      </c>
      <c r="K7" s="28">
        <v>8</v>
      </c>
      <c r="L7" s="28">
        <v>8</v>
      </c>
      <c r="M7" s="3" t="s">
        <v>9</v>
      </c>
      <c r="N7" s="3" t="s">
        <v>9</v>
      </c>
      <c r="O7" s="3" t="s">
        <v>10</v>
      </c>
      <c r="P7" s="3" t="s">
        <v>10</v>
      </c>
      <c r="S7" s="28">
        <v>8</v>
      </c>
      <c r="T7" s="28">
        <v>8</v>
      </c>
      <c r="U7" s="3" t="s">
        <v>9</v>
      </c>
      <c r="V7" s="3" t="s">
        <v>9</v>
      </c>
      <c r="W7" s="3" t="s">
        <v>10</v>
      </c>
      <c r="X7" s="3" t="s">
        <v>10</v>
      </c>
      <c r="AA7" s="28">
        <v>8</v>
      </c>
      <c r="AB7" s="28">
        <v>8</v>
      </c>
      <c r="AC7" s="3" t="s">
        <v>9</v>
      </c>
      <c r="AD7" s="3" t="s">
        <v>9</v>
      </c>
      <c r="AE7" s="3"/>
      <c r="AF7" s="3"/>
    </row>
    <row r="8" spans="1:252" ht="14.25">
      <c r="A8" s="1" t="s">
        <v>7</v>
      </c>
      <c r="B8" s="4" t="s">
        <v>4</v>
      </c>
      <c r="C8" s="3" t="s">
        <v>10</v>
      </c>
      <c r="D8" s="3" t="s">
        <v>10</v>
      </c>
      <c r="G8" s="28">
        <v>8</v>
      </c>
      <c r="H8" s="28">
        <v>8</v>
      </c>
      <c r="I8" s="3" t="s">
        <v>9</v>
      </c>
      <c r="J8" s="3" t="s">
        <v>9</v>
      </c>
      <c r="K8" s="3" t="s">
        <v>10</v>
      </c>
      <c r="L8" s="3" t="s">
        <v>10</v>
      </c>
      <c r="O8" s="28">
        <v>8</v>
      </c>
      <c r="P8" s="28">
        <v>8</v>
      </c>
      <c r="Q8" s="3" t="s">
        <v>9</v>
      </c>
      <c r="R8" s="3" t="s">
        <v>9</v>
      </c>
      <c r="S8" s="3" t="s">
        <v>10</v>
      </c>
      <c r="T8" s="3" t="s">
        <v>10</v>
      </c>
      <c r="W8" s="28">
        <v>8</v>
      </c>
      <c r="X8" s="28">
        <v>8</v>
      </c>
      <c r="Y8" s="3" t="s">
        <v>9</v>
      </c>
      <c r="Z8" s="3" t="s">
        <v>9</v>
      </c>
      <c r="AA8" s="3" t="s">
        <v>10</v>
      </c>
      <c r="AB8" s="3" t="s">
        <v>10</v>
      </c>
      <c r="AE8" s="28"/>
      <c r="AF8" s="28"/>
      <c r="AG8" s="3"/>
      <c r="AH8" s="3"/>
      <c r="AI8" s="3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  <c r="HU8" s="10"/>
      <c r="HV8" s="10"/>
      <c r="HW8" s="10"/>
      <c r="HX8" s="10"/>
      <c r="HY8" s="10"/>
      <c r="HZ8" s="10"/>
      <c r="IA8" s="10"/>
      <c r="IB8" s="10"/>
      <c r="IC8" s="10"/>
      <c r="ID8" s="10"/>
      <c r="IE8" s="10"/>
      <c r="IF8" s="10"/>
      <c r="IG8" s="10"/>
      <c r="IH8" s="10"/>
      <c r="II8" s="10"/>
      <c r="IJ8" s="10"/>
      <c r="IK8" s="10"/>
      <c r="IL8" s="10"/>
      <c r="IM8" s="10"/>
      <c r="IN8" s="10"/>
      <c r="IO8" s="10"/>
      <c r="IP8" s="10"/>
      <c r="IQ8" s="10"/>
      <c r="IR8" s="10"/>
    </row>
    <row r="9" spans="1:32" ht="12.75">
      <c r="A9" s="1" t="s">
        <v>7</v>
      </c>
      <c r="B9" s="4" t="s">
        <v>5</v>
      </c>
      <c r="C9" s="28">
        <v>8</v>
      </c>
      <c r="D9" s="28">
        <v>8</v>
      </c>
      <c r="G9" s="9">
        <v>8</v>
      </c>
      <c r="H9" s="28">
        <v>8</v>
      </c>
      <c r="I9" s="9">
        <v>8</v>
      </c>
      <c r="J9" s="28">
        <v>8</v>
      </c>
      <c r="K9" s="9">
        <v>8</v>
      </c>
      <c r="N9" s="9">
        <v>8</v>
      </c>
      <c r="O9" s="28">
        <v>8</v>
      </c>
      <c r="P9" s="9">
        <v>8</v>
      </c>
      <c r="Q9" s="28" t="s">
        <v>2</v>
      </c>
      <c r="R9" s="9" t="s">
        <v>2</v>
      </c>
      <c r="U9" s="9" t="s">
        <v>2</v>
      </c>
      <c r="V9" s="28">
        <v>8</v>
      </c>
      <c r="W9" s="9">
        <v>8</v>
      </c>
      <c r="X9" s="28">
        <v>8</v>
      </c>
      <c r="Y9" s="9">
        <v>8</v>
      </c>
      <c r="AB9" s="9">
        <v>8</v>
      </c>
      <c r="AC9" s="28" t="s">
        <v>2</v>
      </c>
      <c r="AD9" s="9" t="s">
        <v>2</v>
      </c>
      <c r="AE9" s="28"/>
      <c r="AF9" s="9"/>
    </row>
    <row r="10" spans="1:32" ht="14.25">
      <c r="A10" s="1" t="s">
        <v>7</v>
      </c>
      <c r="B10" s="5" t="s">
        <v>6</v>
      </c>
      <c r="C10" s="28">
        <v>8</v>
      </c>
      <c r="D10" s="3" t="s">
        <v>30</v>
      </c>
      <c r="G10" s="9">
        <v>8</v>
      </c>
      <c r="H10" s="28">
        <v>8</v>
      </c>
      <c r="I10" s="9">
        <v>8</v>
      </c>
      <c r="J10" s="3" t="s">
        <v>14</v>
      </c>
      <c r="K10" s="9">
        <v>8</v>
      </c>
      <c r="N10" s="9" t="s">
        <v>2</v>
      </c>
      <c r="O10" s="28">
        <v>8</v>
      </c>
      <c r="P10" s="9">
        <v>8</v>
      </c>
      <c r="Q10" s="28">
        <v>8</v>
      </c>
      <c r="R10" s="9">
        <v>8</v>
      </c>
      <c r="U10" s="9">
        <v>8</v>
      </c>
      <c r="V10" s="28">
        <v>8</v>
      </c>
      <c r="W10" s="9">
        <v>8</v>
      </c>
      <c r="X10" s="28">
        <v>8</v>
      </c>
      <c r="Y10" s="9">
        <v>8</v>
      </c>
      <c r="AB10" s="9">
        <v>8</v>
      </c>
      <c r="AC10" s="28">
        <v>8</v>
      </c>
      <c r="AD10" s="9">
        <v>8</v>
      </c>
      <c r="AE10" s="28"/>
      <c r="AF10" s="9"/>
    </row>
    <row r="11" spans="1:32" ht="12.75">
      <c r="A11" s="1" t="s">
        <v>7</v>
      </c>
      <c r="B11" s="5" t="s">
        <v>31</v>
      </c>
      <c r="C11" s="28">
        <v>8</v>
      </c>
      <c r="D11" s="28">
        <v>8</v>
      </c>
      <c r="G11" s="9">
        <v>8</v>
      </c>
      <c r="H11" s="28" t="s">
        <v>1</v>
      </c>
      <c r="I11" s="28" t="s">
        <v>1</v>
      </c>
      <c r="J11" s="28" t="s">
        <v>1</v>
      </c>
      <c r="K11" s="28" t="s">
        <v>1</v>
      </c>
      <c r="N11" s="9">
        <v>8</v>
      </c>
      <c r="O11" s="28">
        <v>8</v>
      </c>
      <c r="P11" s="9">
        <v>8</v>
      </c>
      <c r="Q11" s="28">
        <v>8</v>
      </c>
      <c r="R11" s="9">
        <v>8</v>
      </c>
      <c r="U11" s="9">
        <v>8</v>
      </c>
      <c r="V11" s="28">
        <v>8</v>
      </c>
      <c r="W11" s="9">
        <v>8</v>
      </c>
      <c r="X11" s="28">
        <v>8</v>
      </c>
      <c r="Y11" s="9">
        <v>8</v>
      </c>
      <c r="AB11" s="9">
        <v>8</v>
      </c>
      <c r="AC11" s="28">
        <v>8</v>
      </c>
      <c r="AD11" s="9">
        <v>8</v>
      </c>
      <c r="AE11" s="28"/>
      <c r="AF11" s="9"/>
    </row>
    <row r="12" ht="12.75">
      <c r="AJ12" s="3"/>
    </row>
    <row r="14" spans="12:27" ht="12.75">
      <c r="L14" t="s">
        <v>33</v>
      </c>
      <c r="AA14" t="s">
        <v>32</v>
      </c>
    </row>
    <row r="15" spans="1:2" ht="12.75">
      <c r="A15" s="6">
        <v>8</v>
      </c>
      <c r="B15" t="s">
        <v>11</v>
      </c>
    </row>
    <row r="16" spans="1:2" ht="14.25">
      <c r="A16" s="3" t="s">
        <v>9</v>
      </c>
      <c r="B16" t="s">
        <v>12</v>
      </c>
    </row>
    <row r="17" spans="1:2" ht="14.25">
      <c r="A17" s="3" t="s">
        <v>10</v>
      </c>
      <c r="B17" t="s">
        <v>13</v>
      </c>
    </row>
    <row r="18" spans="1:2" ht="14.25">
      <c r="A18" s="3" t="s">
        <v>38</v>
      </c>
      <c r="B18" t="s">
        <v>39</v>
      </c>
    </row>
    <row r="19" spans="1:2" ht="12.75">
      <c r="A19" s="9" t="s">
        <v>22</v>
      </c>
      <c r="B19" t="s">
        <v>23</v>
      </c>
    </row>
    <row r="20" spans="1:2" ht="12.75">
      <c r="A20" s="9" t="s">
        <v>2</v>
      </c>
      <c r="B20" t="s">
        <v>18</v>
      </c>
    </row>
    <row r="21" spans="1:2" ht="12.75">
      <c r="A21" s="9" t="s">
        <v>1</v>
      </c>
      <c r="B21" t="s">
        <v>19</v>
      </c>
    </row>
    <row r="22" spans="1:2" ht="25.5">
      <c r="A22" s="9" t="s">
        <v>29</v>
      </c>
      <c r="B22" t="s">
        <v>44</v>
      </c>
    </row>
  </sheetData>
  <mergeCells count="2">
    <mergeCell ref="A4:A6"/>
    <mergeCell ref="B4:B6"/>
  </mergeCells>
  <conditionalFormatting sqref="C6:BN6">
    <cfRule type="expression" priority="1" dxfId="0" stopIfTrue="1">
      <formula>WEEKDAY(DATE(God,Mes,C6),2)=7</formula>
    </cfRule>
    <cfRule type="expression" priority="2" dxfId="1" stopIfTrue="1">
      <formula>WEEKDAY(DATE(God,Mes,C6),2)=6</formula>
    </cfRule>
  </conditionalFormatting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9"/>
  <sheetViews>
    <sheetView workbookViewId="0" topLeftCell="A1">
      <selection activeCell="H28" sqref="H28"/>
    </sheetView>
  </sheetViews>
  <sheetFormatPr defaultColWidth="9.140625" defaultRowHeight="12.75"/>
  <cols>
    <col min="2" max="2" width="14.421875" style="0" customWidth="1"/>
    <col min="8" max="8" width="13.8515625" style="0" customWidth="1"/>
    <col min="11" max="11" width="8.421875" style="0" customWidth="1"/>
    <col min="13" max="13" width="5.8515625" style="0" customWidth="1"/>
    <col min="15" max="15" width="22.140625" style="0" customWidth="1"/>
  </cols>
  <sheetData>
    <row r="1" spans="9:13" ht="12.75">
      <c r="I1" s="27" t="s">
        <v>18</v>
      </c>
      <c r="J1" s="27"/>
      <c r="L1" s="27" t="s">
        <v>19</v>
      </c>
      <c r="M1" s="27"/>
    </row>
    <row r="2" spans="1:15" ht="18" customHeight="1">
      <c r="A2" t="str">
        <f>evidencija!A4</f>
        <v>Broj</v>
      </c>
      <c r="B2" t="str">
        <f>evidencija!B4</f>
        <v>Prezime i ime</v>
      </c>
      <c r="C2" t="s">
        <v>15</v>
      </c>
      <c r="D2" t="s">
        <v>16</v>
      </c>
      <c r="E2" t="s">
        <v>17</v>
      </c>
      <c r="F2" t="s">
        <v>24</v>
      </c>
      <c r="G2" t="s">
        <v>23</v>
      </c>
      <c r="H2" t="s">
        <v>25</v>
      </c>
      <c r="I2" s="6" t="s">
        <v>34</v>
      </c>
      <c r="J2" s="6" t="s">
        <v>35</v>
      </c>
      <c r="K2" s="6" t="s">
        <v>20</v>
      </c>
      <c r="L2" s="6" t="s">
        <v>34</v>
      </c>
      <c r="M2" s="6" t="s">
        <v>35</v>
      </c>
      <c r="N2" t="s">
        <v>21</v>
      </c>
      <c r="O2" t="s">
        <v>29</v>
      </c>
    </row>
    <row r="3" spans="1:16" ht="21" customHeight="1">
      <c r="A3" t="str">
        <f>evidencija!A7</f>
        <v>**********</v>
      </c>
      <c r="B3" t="str">
        <f>evidencija!B7</f>
        <v>Mirković Mirko </v>
      </c>
      <c r="C3">
        <f>COUNTIF(evidencija!C7:AG7,8)*8+(D3+E3)</f>
        <v>168</v>
      </c>
      <c r="D3">
        <f>COUNTIF(evidencija!C7:AG7,evidencija!A$16)*8</f>
        <v>64</v>
      </c>
      <c r="E3">
        <f>COUNTIF(evidencija!C7:AG7,evidencija!A$17)*8</f>
        <v>48</v>
      </c>
      <c r="I3" s="7"/>
      <c r="J3" s="7"/>
      <c r="K3" s="8">
        <f>COUNTIF(evidencija!C7:AD7,evidencija!A$20)*8</f>
        <v>0</v>
      </c>
      <c r="M3" s="18"/>
      <c r="N3" s="8">
        <f>COUNTIF(evidencija!F7:AG7,evidencija!A$21)*8</f>
        <v>0</v>
      </c>
      <c r="O3">
        <f>COUNTIF(evidencija!C7:AS7,"&gt;8")</f>
        <v>1</v>
      </c>
      <c r="P3">
        <f>C3+K3+N3+H3+O3</f>
        <v>169</v>
      </c>
    </row>
    <row r="4" spans="1:16" ht="12.75">
      <c r="A4" t="str">
        <f>evidencija!A8</f>
        <v>**********</v>
      </c>
      <c r="B4" t="str">
        <f>evidencija!B8</f>
        <v>Marković Marko</v>
      </c>
      <c r="C4">
        <f>COUNTIF(evidencija!C8:AG8,8)*8+(D4+E4)</f>
        <v>160</v>
      </c>
      <c r="D4">
        <f>COUNTIF(evidencija!C8:AG8,evidencija!A$16)*8</f>
        <v>48</v>
      </c>
      <c r="E4">
        <f>COUNTIF(evidencija!C8:AG8,evidencija!A$17)*8</f>
        <v>64</v>
      </c>
      <c r="I4" s="7"/>
      <c r="J4" s="7"/>
      <c r="K4" s="8">
        <f>COUNTIF(evidencija!C8:AD8,evidencija!A$20)*8</f>
        <v>0</v>
      </c>
      <c r="M4" s="18"/>
      <c r="N4" s="8">
        <f>COUNTIF(evidencija!F8:AG8,evidencija!A$21)*8</f>
        <v>0</v>
      </c>
      <c r="O4">
        <f>COUNTIF(evidencija!C8:AS8,"&gt;8")*8</f>
        <v>0</v>
      </c>
      <c r="P4">
        <f>C4+K4+N4+H4+O4</f>
        <v>160</v>
      </c>
    </row>
    <row r="5" spans="1:16" ht="20.25" customHeight="1">
      <c r="A5" t="str">
        <f>evidencija!A9</f>
        <v>**********</v>
      </c>
      <c r="B5" t="str">
        <f>evidencija!B9</f>
        <v>Petrović Petar</v>
      </c>
      <c r="C5">
        <f>COUNTIF(evidencija!C9:AG9,8)*8+(D5+E5)</f>
        <v>120</v>
      </c>
      <c r="D5">
        <f>COUNTIF(evidencija!C9:AG9,evidencija!A$16)*8</f>
        <v>0</v>
      </c>
      <c r="E5">
        <f>COUNTIF(evidencija!C9:AG9,evidencija!A$17)*8</f>
        <v>0</v>
      </c>
      <c r="I5" s="7"/>
      <c r="J5" s="7"/>
      <c r="K5" s="8">
        <f>COUNTIF(evidencija!C9:AD9,evidencija!A$20)*8</f>
        <v>40</v>
      </c>
      <c r="M5" s="18"/>
      <c r="N5" s="8">
        <f>COUNTIF(evidencija!F9:AG9,evidencija!A$21)*8</f>
        <v>0</v>
      </c>
      <c r="O5">
        <f>COUNTIF(evidencija!C9:AS9,"&gt;8")*8</f>
        <v>0</v>
      </c>
      <c r="P5">
        <f>C5+K5+N5+H5+O5</f>
        <v>160</v>
      </c>
    </row>
    <row r="6" spans="1:16" ht="12.75">
      <c r="A6" t="str">
        <f>evidencija!A10</f>
        <v>**********</v>
      </c>
      <c r="B6" t="str">
        <f>evidencija!B10</f>
        <v>Lukić Luka</v>
      </c>
      <c r="C6">
        <f>COUNTIF(evidencija!C10:AG10,8)*8+(D6+E6)</f>
        <v>136</v>
      </c>
      <c r="D6">
        <f>COUNTIF(evidencija!C10:AG10,evidencija!A$16)*8</f>
        <v>0</v>
      </c>
      <c r="E6">
        <f>COUNTIF(evidencija!C10:AG10,evidencija!A$17)*8</f>
        <v>0</v>
      </c>
      <c r="I6" s="7"/>
      <c r="J6" s="7"/>
      <c r="K6" s="8">
        <f>COUNTIF(evidencija!C10:AD10,evidencija!A$20)*8</f>
        <v>8</v>
      </c>
      <c r="M6" s="18"/>
      <c r="N6" s="8">
        <f>COUNTIF(evidencija!F10:AG10,evidencija!A$21)*8</f>
        <v>0</v>
      </c>
      <c r="O6">
        <f>COUNTIF(evidencija!C10:AS10,"&gt;8")*8</f>
        <v>0</v>
      </c>
      <c r="P6">
        <f>C6+K6+N6+H6+O6</f>
        <v>144</v>
      </c>
    </row>
    <row r="7" spans="1:16" ht="12.75">
      <c r="A7" t="str">
        <f>evidencija!A11</f>
        <v>**********</v>
      </c>
      <c r="B7" t="str">
        <f>evidencija!B11</f>
        <v>Perić Pero</v>
      </c>
      <c r="C7">
        <f>COUNTIF(evidencija!C11:AG11,8)*8+(D7+E7)</f>
        <v>128</v>
      </c>
      <c r="D7">
        <f>COUNTIF(evidencija!C11:AG11,evidencija!A$16)*8</f>
        <v>0</v>
      </c>
      <c r="E7">
        <f>COUNTIF(evidencija!C11:AG11,evidencija!A$17)*8</f>
        <v>0</v>
      </c>
      <c r="I7" s="7"/>
      <c r="J7" s="7"/>
      <c r="K7" s="8">
        <f>COUNTIF(evidencija!C11:AD11,evidencija!A$20)*8</f>
        <v>0</v>
      </c>
      <c r="M7" s="18"/>
      <c r="N7" s="8">
        <f>COUNTIF(evidencija!F11:AG11,evidencija!A$21)*8</f>
        <v>32</v>
      </c>
      <c r="O7">
        <f>COUNTIF(evidencija!C11:AS11,"&gt;8")*8</f>
        <v>0</v>
      </c>
      <c r="P7">
        <f>C7+K7+N7+H7+O7</f>
        <v>160</v>
      </c>
    </row>
    <row r="9" spans="3:15" ht="14.25">
      <c r="C9" t="s">
        <v>43</v>
      </c>
      <c r="F9" t="s">
        <v>41</v>
      </c>
      <c r="H9" t="s">
        <v>37</v>
      </c>
      <c r="I9" s="27" t="s">
        <v>40</v>
      </c>
      <c r="J9" s="27"/>
      <c r="L9" s="27" t="s">
        <v>40</v>
      </c>
      <c r="M9" s="27"/>
      <c r="O9" t="s">
        <v>36</v>
      </c>
    </row>
  </sheetData>
  <mergeCells count="4">
    <mergeCell ref="I1:J1"/>
    <mergeCell ref="L1:M1"/>
    <mergeCell ref="I9:J9"/>
    <mergeCell ref="L9:M9"/>
  </mergeCells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Mama i Tata</dc:creator>
  <cp:keywords/>
  <dc:description/>
  <cp:lastModifiedBy>Mama i Tata</cp:lastModifiedBy>
  <dcterms:created xsi:type="dcterms:W3CDTF">2007-02-15T18:17:21Z</dcterms:created>
  <dcterms:modified xsi:type="dcterms:W3CDTF">2007-02-16T12:39:29Z</dcterms:modified>
  <cp:category/>
  <cp:version/>
  <cp:contentType/>
  <cp:contentStatus/>
</cp:coreProperties>
</file>