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a\Downloads\"/>
    </mc:Choice>
  </mc:AlternateContent>
  <bookViews>
    <workbookView xWindow="0" yWindow="0" windowWidth="28800" windowHeight="13590" activeTab="2"/>
  </bookViews>
  <sheets>
    <sheet name="BAZA" sheetId="1" r:id="rId1"/>
    <sheet name="Magacin" sheetId="6" r:id="rId2"/>
    <sheet name="Stanje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7" l="1"/>
  <c r="I3" i="7"/>
  <c r="H2" i="7"/>
  <c r="H3" i="7"/>
  <c r="G3" i="7"/>
  <c r="G2" i="7"/>
  <c r="E2" i="7" l="1"/>
  <c r="D2" i="7"/>
  <c r="E3" i="7"/>
  <c r="D3" i="7"/>
  <c r="C3" i="7"/>
  <c r="B3" i="7"/>
  <c r="C2" i="7"/>
  <c r="B2" i="7"/>
  <c r="F2" i="6"/>
  <c r="F3" i="6"/>
  <c r="F4" i="6"/>
  <c r="F5" i="6"/>
  <c r="E2" i="6"/>
  <c r="E3" i="6"/>
  <c r="E4" i="6"/>
  <c r="E5" i="6"/>
  <c r="D2" i="6" l="1"/>
  <c r="D3" i="6"/>
  <c r="D4" i="6"/>
  <c r="D5" i="6"/>
  <c r="C2" i="6"/>
  <c r="C3" i="6"/>
  <c r="C4" i="6"/>
  <c r="C5" i="6"/>
</calcChain>
</file>

<file path=xl/sharedStrings.xml><?xml version="1.0" encoding="utf-8"?>
<sst xmlns="http://schemas.openxmlformats.org/spreadsheetml/2006/main" count="33" uniqueCount="16">
  <si>
    <t>NY</t>
  </si>
  <si>
    <t>REDNI BROJ</t>
  </si>
  <si>
    <t>KLIJENT</t>
  </si>
  <si>
    <t>ART</t>
  </si>
  <si>
    <t>JM</t>
  </si>
  <si>
    <t>1</t>
  </si>
  <si>
    <t>2</t>
  </si>
  <si>
    <t>3</t>
  </si>
  <si>
    <t>DATUM</t>
  </si>
  <si>
    <t>BOJA</t>
  </si>
  <si>
    <t>NALOG</t>
  </si>
  <si>
    <t>H&amp;M</t>
  </si>
  <si>
    <t>KOM</t>
  </si>
  <si>
    <t>Košulja</t>
  </si>
  <si>
    <t>CRNA</t>
  </si>
  <si>
    <t>BELA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</si>
</sst>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A94C07"/>
      <color rgb="FFAE6802"/>
      <color rgb="FFAB40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BAZA" displayName="BAZA" ref="A1:E4" totalsRowShown="0" headerRowDxfId="16" dataDxfId="15">
  <autoFilter ref="A1:E4"/>
  <tableColumns count="5">
    <tableColumn id="1" name="REDNI BROJ" dataDxfId="14"/>
    <tableColumn id="2" name="NALOG" dataDxfId="13"/>
    <tableColumn id="3" name="KLIJENT" dataDxfId="12"/>
    <tableColumn id="5" name="ART" dataDxfId="11"/>
    <tableColumn id="6" name="JM" dataDxfId="1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6" name="Magacin" displayName="Magacin" ref="A1:J5" totalsRowShown="0">
  <autoFilter ref="A1:J5"/>
  <tableColumns count="10">
    <tableColumn id="1" name="DATUM"/>
    <tableColumn id="2" name="REDNI BROJ"/>
    <tableColumn id="3" name="NY" dataDxfId="9">
      <calculatedColumnFormula>IFERROR(VLOOKUP(Magacin[[#This Row],[REDNI BROJ]],BAZA[],2,FALSE),"")</calculatedColumnFormula>
    </tableColumn>
    <tableColumn id="4" name="KLIJENT" dataDxfId="8">
      <calculatedColumnFormula>IFERROR(VLOOKUP(Magacin[[#This Row],[REDNI BROJ]],BAZA[],3,FALSE),"")</calculatedColumnFormula>
    </tableColumn>
    <tableColumn id="6" name="ART" dataDxfId="7">
      <calculatedColumnFormula>IFERROR(VLOOKUP(Magacin[[#This Row],[REDNI BROJ]],BAZA[],4,FALSE),"")</calculatedColumnFormula>
    </tableColumn>
    <tableColumn id="7" name="JM" dataDxfId="6">
      <calculatedColumnFormula>IFERROR(VLOOKUP(Magacin[[#This Row],[REDNI BROJ]],BAZA[],5,FALSE),"")</calculatedColumnFormula>
    </tableColumn>
    <tableColumn id="8" name="BOJA"/>
    <tableColumn id="10" name="1"/>
    <tableColumn id="11" name="2"/>
    <tableColumn id="12" name="3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Magacin3" displayName="Magacin3" ref="A1:I3" totalsRowShown="0">
  <autoFilter ref="A1:I3"/>
  <tableColumns count="9">
    <tableColumn id="2" name="REDNI BROJ"/>
    <tableColumn id="3" name="NY" dataDxfId="5">
      <calculatedColumnFormula>IFERROR(VLOOKUP(Magacin3[[#This Row],[REDNI BROJ]],BAZA[],2,FALSE),"")</calculatedColumnFormula>
    </tableColumn>
    <tableColumn id="4" name="KLIJENT" dataDxfId="4">
      <calculatedColumnFormula>IFERROR(VLOOKUP(Magacin3[[#This Row],[REDNI BROJ]],BAZA[],3,FALSE),"")</calculatedColumnFormula>
    </tableColumn>
    <tableColumn id="6" name="ART" dataDxfId="3">
      <calculatedColumnFormula>IFERROR(VLOOKUP(Magacin3[[#This Row],[REDNI BROJ]],BAZA[],4,FALSE),"")</calculatedColumnFormula>
    </tableColumn>
    <tableColumn id="7" name="JM" dataDxfId="2">
      <calculatedColumnFormula>IFERROR(VLOOKUP(Magacin3[[#This Row],[REDNI BROJ]],BAZA[],5,FALSE),"")</calculatedColumnFormula>
    </tableColumn>
    <tableColumn id="8" name="BOJA"/>
    <tableColumn id="10" name="1">
      <calculatedColumnFormula>SUMIFS(Magacin[1],Magacin[BOJA],Magacin3[[#This Row],[BOJA]],Magacin[ART],Magacin3[[#This Row],[ART]],Magacin[KLIJENT],Magacin3[[#This Row],[KLIJENT]])</calculatedColumnFormula>
    </tableColumn>
    <tableColumn id="11" name="2" dataDxfId="1">
      <calculatedColumnFormula>SUMIFS(Magacin[2],Magacin[BOJA],Magacin3[[#This Row],[BOJA]],Magacin[ART],Magacin3[[#This Row],[ART]],Magacin[KLIJENT],Magacin3[[#This Row],[KLIJENT]])</calculatedColumnFormula>
    </tableColumn>
    <tableColumn id="12" name="3" dataDxfId="0">
      <calculatedColumnFormula>SUMIFS(Magacin[3],Magacin[BOJA],Magacin3[[#This Row],[BOJA]],Magacin[ART],Magacin3[[#This Row],[ART]],Magacin[KLIJENT],Magacin3[[#This Row],[KLIJENT]])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"/>
  <sheetViews>
    <sheetView workbookViewId="0">
      <selection activeCell="F7" sqref="F7"/>
    </sheetView>
  </sheetViews>
  <sheetFormatPr defaultRowHeight="15" x14ac:dyDescent="0.25"/>
  <cols>
    <col min="1" max="1" width="13.42578125" customWidth="1"/>
    <col min="3" max="3" width="9.85546875" customWidth="1"/>
  </cols>
  <sheetData>
    <row r="1" spans="1:5" x14ac:dyDescent="0.25">
      <c r="A1" s="1" t="s">
        <v>1</v>
      </c>
      <c r="B1" s="1" t="s">
        <v>10</v>
      </c>
      <c r="C1" s="1" t="s">
        <v>2</v>
      </c>
      <c r="D1" s="1" t="s">
        <v>3</v>
      </c>
      <c r="E1" s="1" t="s">
        <v>4</v>
      </c>
    </row>
    <row r="2" spans="1:5" x14ac:dyDescent="0.25">
      <c r="A2" s="1">
        <v>1</v>
      </c>
      <c r="B2" s="1">
        <v>5</v>
      </c>
      <c r="C2" s="1" t="s">
        <v>11</v>
      </c>
      <c r="D2" s="1" t="s">
        <v>13</v>
      </c>
      <c r="E2" s="1" t="s">
        <v>12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H4" sqref="H4"/>
    </sheetView>
  </sheetViews>
  <sheetFormatPr defaultRowHeight="15" x14ac:dyDescent="0.25"/>
  <cols>
    <col min="1" max="1" width="10" customWidth="1"/>
    <col min="2" max="2" width="13.42578125" customWidth="1"/>
    <col min="4" max="4" width="9.85546875" customWidth="1"/>
  </cols>
  <sheetData>
    <row r="1" spans="1:10" x14ac:dyDescent="0.25">
      <c r="A1" t="s">
        <v>8</v>
      </c>
      <c r="B1" t="s">
        <v>1</v>
      </c>
      <c r="C1" t="s">
        <v>0</v>
      </c>
      <c r="D1" t="s">
        <v>2</v>
      </c>
      <c r="E1" t="s">
        <v>3</v>
      </c>
      <c r="F1" t="s">
        <v>4</v>
      </c>
      <c r="G1" t="s">
        <v>9</v>
      </c>
      <c r="H1" t="s">
        <v>5</v>
      </c>
      <c r="I1" t="s">
        <v>6</v>
      </c>
      <c r="J1" t="s">
        <v>7</v>
      </c>
    </row>
    <row r="2" spans="1:10" x14ac:dyDescent="0.25">
      <c r="A2" s="2">
        <v>43101</v>
      </c>
      <c r="B2">
        <v>1</v>
      </c>
      <c r="C2">
        <f>IFERROR(VLOOKUP(Magacin[[#This Row],[REDNI BROJ]],BAZA[],2,FALSE),"")</f>
        <v>5</v>
      </c>
      <c r="D2" t="str">
        <f>IFERROR(VLOOKUP(Magacin[[#This Row],[REDNI BROJ]],BAZA[],3,FALSE),"")</f>
        <v>H&amp;M</v>
      </c>
      <c r="E2" t="str">
        <f>IFERROR(VLOOKUP(Magacin[[#This Row],[REDNI BROJ]],BAZA[],4,FALSE),"")</f>
        <v>Košulja</v>
      </c>
      <c r="F2" t="str">
        <f>IFERROR(VLOOKUP(Magacin[[#This Row],[REDNI BROJ]],BAZA[],5,FALSE),"")</f>
        <v>KOM</v>
      </c>
      <c r="G2" t="s">
        <v>14</v>
      </c>
      <c r="H2">
        <v>50</v>
      </c>
      <c r="I2">
        <v>50</v>
      </c>
      <c r="J2">
        <v>50</v>
      </c>
    </row>
    <row r="3" spans="1:10" x14ac:dyDescent="0.25">
      <c r="A3" s="2">
        <v>43101</v>
      </c>
      <c r="B3">
        <v>1</v>
      </c>
      <c r="C3">
        <f>IFERROR(VLOOKUP(Magacin[[#This Row],[REDNI BROJ]],BAZA[],2,FALSE),"")</f>
        <v>5</v>
      </c>
      <c r="D3" t="str">
        <f>IFERROR(VLOOKUP(Magacin[[#This Row],[REDNI BROJ]],BAZA[],3,FALSE),"")</f>
        <v>H&amp;M</v>
      </c>
      <c r="E3" t="str">
        <f>IFERROR(VLOOKUP(Magacin[[#This Row],[REDNI BROJ]],BAZA[],4,FALSE),"")</f>
        <v>Košulja</v>
      </c>
      <c r="F3" t="str">
        <f>IFERROR(VLOOKUP(Magacin[[#This Row],[REDNI BROJ]],BAZA[],5,FALSE),"")</f>
        <v>KOM</v>
      </c>
      <c r="G3" t="s">
        <v>15</v>
      </c>
      <c r="H3">
        <v>100</v>
      </c>
      <c r="I3">
        <v>100</v>
      </c>
      <c r="J3">
        <v>100</v>
      </c>
    </row>
    <row r="4" spans="1:10" x14ac:dyDescent="0.25">
      <c r="A4" s="2">
        <v>43102</v>
      </c>
      <c r="B4">
        <v>1</v>
      </c>
      <c r="C4">
        <f>IFERROR(VLOOKUP(Magacin[[#This Row],[REDNI BROJ]],BAZA[],2,FALSE),"")</f>
        <v>5</v>
      </c>
      <c r="D4" t="str">
        <f>IFERROR(VLOOKUP(Magacin[[#This Row],[REDNI BROJ]],BAZA[],3,FALSE),"")</f>
        <v>H&amp;M</v>
      </c>
      <c r="E4" t="str">
        <f>IFERROR(VLOOKUP(Magacin[[#This Row],[REDNI BROJ]],BAZA[],4,FALSE),"")</f>
        <v>Košulja</v>
      </c>
      <c r="F4" t="str">
        <f>IFERROR(VLOOKUP(Magacin[[#This Row],[REDNI BROJ]],BAZA[],5,FALSE),"")</f>
        <v>KOM</v>
      </c>
      <c r="G4" t="s">
        <v>14</v>
      </c>
      <c r="H4">
        <v>100</v>
      </c>
      <c r="I4">
        <v>100</v>
      </c>
      <c r="J4">
        <v>100</v>
      </c>
    </row>
    <row r="5" spans="1:10" x14ac:dyDescent="0.25">
      <c r="A5" s="2">
        <v>43102</v>
      </c>
      <c r="B5">
        <v>1</v>
      </c>
      <c r="C5">
        <f>IFERROR(VLOOKUP(Magacin[[#This Row],[REDNI BROJ]],BAZA[],2,FALSE),"")</f>
        <v>5</v>
      </c>
      <c r="D5" t="str">
        <f>IFERROR(VLOOKUP(Magacin[[#This Row],[REDNI BROJ]],BAZA[],3,FALSE),"")</f>
        <v>H&amp;M</v>
      </c>
      <c r="E5" t="str">
        <f>IFERROR(VLOOKUP(Magacin[[#This Row],[REDNI BROJ]],BAZA[],4,FALSE),"")</f>
        <v>Košulja</v>
      </c>
      <c r="F5" t="str">
        <f>IFERROR(VLOOKUP(Magacin[[#This Row],[REDNI BROJ]],BAZA[],5,FALSE),"")</f>
        <v>KOM</v>
      </c>
      <c r="G5" t="s">
        <v>15</v>
      </c>
      <c r="H5">
        <v>50</v>
      </c>
      <c r="I5">
        <v>50</v>
      </c>
      <c r="J5">
        <v>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F2" sqref="F2"/>
    </sheetView>
  </sheetViews>
  <sheetFormatPr defaultRowHeight="15" x14ac:dyDescent="0.25"/>
  <sheetData>
    <row r="1" spans="1:9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9</v>
      </c>
      <c r="G1" t="s">
        <v>5</v>
      </c>
      <c r="H1" t="s">
        <v>6</v>
      </c>
      <c r="I1" t="s">
        <v>7</v>
      </c>
    </row>
    <row r="2" spans="1:9" x14ac:dyDescent="0.25">
      <c r="A2">
        <v>1</v>
      </c>
      <c r="B2">
        <f>IFERROR(VLOOKUP(Magacin3[[#This Row],[REDNI BROJ]],BAZA[],2,FALSE),"")</f>
        <v>5</v>
      </c>
      <c r="C2" t="str">
        <f>IFERROR(VLOOKUP(Magacin3[[#This Row],[REDNI BROJ]],BAZA[],3,FALSE),"")</f>
        <v>H&amp;M</v>
      </c>
      <c r="D2" t="str">
        <f>IFERROR(VLOOKUP(Magacin3[[#This Row],[REDNI BROJ]],BAZA[],4,FALSE),"")</f>
        <v>Košulja</v>
      </c>
      <c r="E2" t="str">
        <f>IFERROR(VLOOKUP(Magacin3[[#This Row],[REDNI BROJ]],BAZA[],5,FALSE),"")</f>
        <v>KOM</v>
      </c>
      <c r="F2" t="s">
        <v>14</v>
      </c>
      <c r="G2">
        <f>SUMIFS(Magacin[1],Magacin[BOJA],Magacin3[[#This Row],[BOJA]],Magacin[ART],Magacin3[[#This Row],[ART]],Magacin[KLIJENT],Magacin3[[#This Row],[KLIJENT]])</f>
        <v>150</v>
      </c>
      <c r="H2">
        <f>SUMIFS(Magacin[2],Magacin[BOJA],Magacin3[[#This Row],[BOJA]],Magacin[ART],Magacin3[[#This Row],[ART]],Magacin[KLIJENT],Magacin3[[#This Row],[KLIJENT]])</f>
        <v>150</v>
      </c>
      <c r="I2">
        <f>SUMIFS(Magacin[3],Magacin[BOJA],Magacin3[[#This Row],[BOJA]],Magacin[ART],Magacin3[[#This Row],[ART]],Magacin[KLIJENT],Magacin3[[#This Row],[KLIJENT]])</f>
        <v>150</v>
      </c>
    </row>
    <row r="3" spans="1:9" x14ac:dyDescent="0.25">
      <c r="A3">
        <v>1</v>
      </c>
      <c r="B3">
        <f>IFERROR(VLOOKUP(Magacin3[[#This Row],[REDNI BROJ]],BAZA[],2,FALSE),"")</f>
        <v>5</v>
      </c>
      <c r="C3" t="str">
        <f>IFERROR(VLOOKUP(Magacin3[[#This Row],[REDNI BROJ]],BAZA[],3,FALSE),"")</f>
        <v>H&amp;M</v>
      </c>
      <c r="D3" t="str">
        <f>IFERROR(VLOOKUP(Magacin3[[#This Row],[REDNI BROJ]],BAZA[],4,FALSE),"")</f>
        <v>Košulja</v>
      </c>
      <c r="E3" t="str">
        <f>IFERROR(VLOOKUP(Magacin3[[#This Row],[REDNI BROJ]],BAZA[],5,FALSE),"")</f>
        <v>KOM</v>
      </c>
      <c r="F3" t="s">
        <v>15</v>
      </c>
      <c r="G3">
        <f>SUMIFS(Magacin[1],Magacin[BOJA],Magacin3[[#This Row],[BOJA]],Magacin[ART],Magacin3[[#This Row],[ART]],Magacin[KLIJENT],Magacin3[[#This Row],[KLIJENT]])</f>
        <v>150</v>
      </c>
      <c r="H3">
        <f>SUMIFS(Magacin[2],Magacin[BOJA],Magacin3[[#This Row],[BOJA]],Magacin[ART],Magacin3[[#This Row],[ART]],Magacin[KLIJENT],Magacin3[[#This Row],[KLIJENT]])</f>
        <v>150</v>
      </c>
      <c r="I3">
        <f>SUMIFS(Magacin[3],Magacin[BOJA],Magacin3[[#This Row],[BOJA]],Magacin[ART],Magacin3[[#This Row],[ART]],Magacin[KLIJENT],Magacin3[[#This Row],[KLIJENT]])</f>
        <v>150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BAZA</vt:lpstr>
      <vt:lpstr>Magacin</vt:lpstr>
      <vt:lpstr>Stanje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Predrag Jovanović</cp:lastModifiedBy>
  <dcterms:created xsi:type="dcterms:W3CDTF">2018-11-30T07:14:38Z</dcterms:created>
  <dcterms:modified xsi:type="dcterms:W3CDTF">2018-12-04T14:06:15Z</dcterms:modified>
</cp:coreProperties>
</file>